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EsteLivro" hidePivotFieldList="1" defaultThemeVersion="124226"/>
  <mc:AlternateContent xmlns:mc="http://schemas.openxmlformats.org/markup-compatibility/2006">
    <mc:Choice Requires="x15">
      <x15ac:absPath xmlns:x15ac="http://schemas.microsoft.com/office/spreadsheetml/2010/11/ac" url="G:\DSNA\PLANOS DE CONTROLO\DAH\01 PLANOS DE CONTROLO EM VIGOR\01 PLANOS DE CONTROLO EM VIGOR\PCSA\PROCEDIMENTOS\P03-Pr04 - CONTROLO NOTIFICAÇÕES\"/>
    </mc:Choice>
  </mc:AlternateContent>
  <xr:revisionPtr revIDLastSave="0" documentId="14_{D40A5C9C-D6EC-4D87-B3A7-90F5521C3598}" xr6:coauthVersionLast="47" xr6:coauthVersionMax="47" xr10:uidLastSave="{00000000-0000-0000-0000-000000000000}"/>
  <workbookProtection workbookAlgorithmName="SHA-512" workbookHashValue="gujfT97JpFwwDpyglpx0PtNPhRfhuHjup4G4RFo3a4uWl3htRrNEsrUi7cZVVh8QC1z9+OtYndp5FlY+NFL+fg==" workbookSaltValue="6ADTBazzVwfIlJGRFOmT1Q==" workbookSpinCount="100000" lockStructure="1"/>
  <bookViews>
    <workbookView xWindow="-120" yWindow="-120" windowWidth="29040" windowHeight="15720" tabRatio="727" activeTab="1" xr2:uid="{00000000-000D-0000-FFFF-FFFF00000000}"/>
  </bookViews>
  <sheets>
    <sheet name="FOLHA 1 - INF OE" sheetId="42" r:id="rId1"/>
    <sheet name="FOLHA 2 - INF SA" sheetId="43" r:id="rId2"/>
    <sheet name="VIT MIN_NOVEL FOOD" sheetId="45" r:id="rId3"/>
    <sheet name="INSTRUÇÕES DE PREENCHIMENTO" sheetId="46" r:id="rId4"/>
  </sheets>
  <definedNames>
    <definedName name="Alegações">#REF!</definedName>
    <definedName name="cabeçalho">#REF!</definedName>
    <definedName name="Critério">#REF!</definedName>
    <definedName name="critérioE">#REF!</definedName>
  </definedNames>
  <calcPr calcId="191029"/>
  <customWorkbookViews>
    <customWorkbookView name="cabeçalho" guid="{6B7BE77E-06F1-44BD-9D2B-9A292F820BDF}" maximized="1" windowWidth="1276" windowHeight="79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 i="43" l="1"/>
  <c r="W17" i="43"/>
  <c r="W16" i="43"/>
  <c r="W15" i="43"/>
  <c r="W14" i="43"/>
  <c r="W13" i="43"/>
  <c r="W12" i="43"/>
  <c r="W11" i="43"/>
  <c r="W10" i="43"/>
  <c r="W9" i="43"/>
  <c r="W8" i="43"/>
  <c r="W7" i="43"/>
  <c r="Q18" i="43"/>
  <c r="Q17" i="43"/>
  <c r="Q16" i="43"/>
  <c r="Q15" i="43"/>
  <c r="Q14" i="43"/>
  <c r="Q13" i="43"/>
  <c r="Q12" i="43"/>
  <c r="Q11" i="43"/>
  <c r="Q10" i="43"/>
  <c r="Q9" i="43"/>
  <c r="Q8" i="43"/>
  <c r="Q7" i="43"/>
  <c r="Q6" i="43"/>
</calcChain>
</file>

<file path=xl/sharedStrings.xml><?xml version="1.0" encoding="utf-8"?>
<sst xmlns="http://schemas.openxmlformats.org/spreadsheetml/2006/main" count="546" uniqueCount="493">
  <si>
    <t>Não</t>
  </si>
  <si>
    <t>NÃO</t>
  </si>
  <si>
    <t>A</t>
  </si>
  <si>
    <t>SIM</t>
  </si>
  <si>
    <t>Nome e morada do Notificante</t>
  </si>
  <si>
    <t>Nome e morada do Distribuidor</t>
  </si>
  <si>
    <t>Contacto do Notificante                         (Tel e E-mail)</t>
  </si>
  <si>
    <t>Contacto do Distribuidor                         (Tel e E-mail)</t>
  </si>
  <si>
    <t>Nome e morada do Fabricante</t>
  </si>
  <si>
    <t>Contacto do Fabricante                         (Tel e E-mail)</t>
  </si>
  <si>
    <t>Contacto do Importador                         (Tel e E-mail)</t>
  </si>
  <si>
    <t>Primeira notificação na EU *</t>
  </si>
  <si>
    <t>Sim</t>
  </si>
  <si>
    <t>É alteração?</t>
  </si>
  <si>
    <t>Tipo de alteração</t>
  </si>
  <si>
    <t>Observações</t>
  </si>
  <si>
    <t>BE</t>
  </si>
  <si>
    <t>BG</t>
  </si>
  <si>
    <t>CZ</t>
  </si>
  <si>
    <t>DK</t>
  </si>
  <si>
    <t>DE</t>
  </si>
  <si>
    <t>D</t>
  </si>
  <si>
    <t>EE</t>
  </si>
  <si>
    <t>IE</t>
  </si>
  <si>
    <t>EL</t>
  </si>
  <si>
    <t>ES</t>
  </si>
  <si>
    <t>E</t>
  </si>
  <si>
    <t>FR</t>
  </si>
  <si>
    <t>HR</t>
  </si>
  <si>
    <t>IT</t>
  </si>
  <si>
    <t>CY</t>
  </si>
  <si>
    <t>LV</t>
  </si>
  <si>
    <t>LT</t>
  </si>
  <si>
    <t>LU</t>
  </si>
  <si>
    <t>HU</t>
  </si>
  <si>
    <t>MT</t>
  </si>
  <si>
    <t>NL</t>
  </si>
  <si>
    <t>AT</t>
  </si>
  <si>
    <t>PL</t>
  </si>
  <si>
    <t>PT</t>
  </si>
  <si>
    <t>RO</t>
  </si>
  <si>
    <t>SI</t>
  </si>
  <si>
    <t>SK</t>
  </si>
  <si>
    <t>FI</t>
  </si>
  <si>
    <t>SE</t>
  </si>
  <si>
    <t>UK</t>
  </si>
  <si>
    <t>http://publications.europa.eu/code/pt/pt-370100.htm</t>
  </si>
  <si>
    <t>Bélgica - BE</t>
  </si>
  <si>
    <t>Bulgária - BG</t>
  </si>
  <si>
    <t>República Checa - CZ</t>
  </si>
  <si>
    <t>Dinamarca - DK</t>
  </si>
  <si>
    <t>Alemanha - DE</t>
  </si>
  <si>
    <t>Estónia - EE</t>
  </si>
  <si>
    <t>Irlanda - IE</t>
  </si>
  <si>
    <t>Grécia - EL</t>
  </si>
  <si>
    <t>Espanha ES</t>
  </si>
  <si>
    <t>França - FR</t>
  </si>
  <si>
    <t>Croácia - HR</t>
  </si>
  <si>
    <t>Itália - IT</t>
  </si>
  <si>
    <t>Chipre - CY</t>
  </si>
  <si>
    <t>Letónia - LV</t>
  </si>
  <si>
    <t>Lituânia - LT</t>
  </si>
  <si>
    <t>Luxemburgo - LU</t>
  </si>
  <si>
    <t>Hungria HU</t>
  </si>
  <si>
    <t>Malta - MT</t>
  </si>
  <si>
    <t>Países Baixos - NL</t>
  </si>
  <si>
    <t>Áustria - AT</t>
  </si>
  <si>
    <t>Polónia - PL</t>
  </si>
  <si>
    <t>Portugal - PT</t>
  </si>
  <si>
    <t>Roménia - RO</t>
  </si>
  <si>
    <t>Eslovénia - SI</t>
  </si>
  <si>
    <t>Eslováquia - SK</t>
  </si>
  <si>
    <t>Finlândia - FI</t>
  </si>
  <si>
    <t>Suécia SE</t>
  </si>
  <si>
    <t>Reino Unido - UK</t>
  </si>
  <si>
    <t>K</t>
  </si>
  <si>
    <t>C</t>
  </si>
  <si>
    <t>B1 - Tiamina</t>
  </si>
  <si>
    <t>B2 - Riboflavina</t>
  </si>
  <si>
    <t>B3 - Niacina</t>
  </si>
  <si>
    <t>B5 - Ác. Pantoténico</t>
  </si>
  <si>
    <t>B6 - Piridoxina</t>
  </si>
  <si>
    <t>B9 - Folato</t>
  </si>
  <si>
    <t>B12 - Cobalamina</t>
  </si>
  <si>
    <t>Biotina</t>
  </si>
  <si>
    <t xml:space="preserve">Vit A </t>
  </si>
  <si>
    <t xml:space="preserve">Vit D </t>
  </si>
  <si>
    <t>Vit E</t>
  </si>
  <si>
    <t>Vit B1</t>
  </si>
  <si>
    <t>Vit B2</t>
  </si>
  <si>
    <t>Vit B3</t>
  </si>
  <si>
    <t>Vit B5</t>
  </si>
  <si>
    <t>Vit B6</t>
  </si>
  <si>
    <t>L-ascorbato de magnésio</t>
  </si>
  <si>
    <t>L-ascorbato de zinco</t>
  </si>
  <si>
    <t>Vitaminas</t>
  </si>
  <si>
    <t>Formas em que se apresentam</t>
  </si>
  <si>
    <t>[ x ]</t>
  </si>
  <si>
    <t>Folato</t>
  </si>
  <si>
    <t>Vitaminas                                Nome genérico</t>
  </si>
  <si>
    <t>% VRN</t>
  </si>
  <si>
    <t>Minerais</t>
  </si>
  <si>
    <t>ácido bórico</t>
  </si>
  <si>
    <t>borato de sódio</t>
  </si>
  <si>
    <t>acetato de cálcio</t>
  </si>
  <si>
    <t>L-ascorbato de cálcio</t>
  </si>
  <si>
    <t>Cálcio</t>
  </si>
  <si>
    <t>Boro</t>
  </si>
  <si>
    <t>bisglicinato de cálcio</t>
  </si>
  <si>
    <t>carbonato de cálcio</t>
  </si>
  <si>
    <t>cloreto de cálcio</t>
  </si>
  <si>
    <t>citrato malato de cálcio</t>
  </si>
  <si>
    <t>sais de cálcio do ácido cítrico</t>
  </si>
  <si>
    <t>gluconato de cálcio</t>
  </si>
  <si>
    <t>glicerofosfato de cálcio</t>
  </si>
  <si>
    <t>lactato de cálcio</t>
  </si>
  <si>
    <t>piruvato de cálcio</t>
  </si>
  <si>
    <t>sais de cálcio do ácido ortofosfórico</t>
  </si>
  <si>
    <t>succinato de cálcio</t>
  </si>
  <si>
    <t>hidróxido de cálcio</t>
  </si>
  <si>
    <t>L-lisinato de cálcio</t>
  </si>
  <si>
    <t>malato de cálcio</t>
  </si>
  <si>
    <t>óxido de cálcio</t>
  </si>
  <si>
    <t>L-pidolato de cálcio</t>
  </si>
  <si>
    <t>L-treonato de cálcio</t>
  </si>
  <si>
    <t>sulfato de cálcio</t>
  </si>
  <si>
    <t>Cobre</t>
  </si>
  <si>
    <t>carbonato cúprico</t>
  </si>
  <si>
    <t>citrato cúprico</t>
  </si>
  <si>
    <t>gluconato cúprico</t>
  </si>
  <si>
    <t>sulfato cúprico</t>
  </si>
  <si>
    <t>L-aspartato de cobre</t>
  </si>
  <si>
    <t>bisglicinato de cobre</t>
  </si>
  <si>
    <t>complexo de cobre-lisina</t>
  </si>
  <si>
    <t>óxido de cobre (II)</t>
  </si>
  <si>
    <t>Crómio</t>
  </si>
  <si>
    <t>cloreto de crómio (III)</t>
  </si>
  <si>
    <t>lactato de crómio (III) tri-hidratado</t>
  </si>
  <si>
    <t>nitrato de crómio</t>
  </si>
  <si>
    <t>picolinato de crómio</t>
  </si>
  <si>
    <t>sulfato de crómio (III)</t>
  </si>
  <si>
    <t>Ferro</t>
  </si>
  <si>
    <t>carbonato ferroso</t>
  </si>
  <si>
    <t>citrato ferroso</t>
  </si>
  <si>
    <t>citrato férrico de amónio</t>
  </si>
  <si>
    <t>gluconato ferroso</t>
  </si>
  <si>
    <t>fumarato ferroso</t>
  </si>
  <si>
    <t>difosfato férrico de sódio</t>
  </si>
  <si>
    <t>lactato ferroso</t>
  </si>
  <si>
    <t>sulfato ferroso</t>
  </si>
  <si>
    <t>difosfato férrico (pirofosfato férrico)</t>
  </si>
  <si>
    <t>sacarato férrico</t>
  </si>
  <si>
    <t>bisglicinato ferroso</t>
  </si>
  <si>
    <t>L-pidolato ferroso</t>
  </si>
  <si>
    <t>fosfato ferroso</t>
  </si>
  <si>
    <t>taurato de ferro (II)</t>
  </si>
  <si>
    <t>Flúor</t>
  </si>
  <si>
    <t>fluoreto de cálcio</t>
  </si>
  <si>
    <t>fluoreto de potássio</t>
  </si>
  <si>
    <t>fluoreto de sódio</t>
  </si>
  <si>
    <t>monofluorofosfato de sódio</t>
  </si>
  <si>
    <t>Iodo</t>
  </si>
  <si>
    <t>iodeto de sódio</t>
  </si>
  <si>
    <t>iodato de sódio</t>
  </si>
  <si>
    <t>iodeto de potássio</t>
  </si>
  <si>
    <t>iodato de potássio</t>
  </si>
  <si>
    <t>Magnésio</t>
  </si>
  <si>
    <t>acetato de magnésio</t>
  </si>
  <si>
    <t>bisglicinato de magnésio</t>
  </si>
  <si>
    <t>carbonato de magnésio</t>
  </si>
  <si>
    <t>cloreto de magnésio</t>
  </si>
  <si>
    <t>sais de magnésio do ácido cítrico</t>
  </si>
  <si>
    <t>gluconato de magnésio</t>
  </si>
  <si>
    <t>glicerofosfato de magnésio</t>
  </si>
  <si>
    <t>sais de magnésio do ácido ortofosfórico</t>
  </si>
  <si>
    <t>lactato de magnésio</t>
  </si>
  <si>
    <t>L-lisinato de magnésio</t>
  </si>
  <si>
    <t>hidróxido de magnésio</t>
  </si>
  <si>
    <t>malato de magnésio</t>
  </si>
  <si>
    <t>óxido de magnésio</t>
  </si>
  <si>
    <t>L-pidolato de magnésio</t>
  </si>
  <si>
    <t>citrato de magnésio e potássio</t>
  </si>
  <si>
    <t>piruvato de magnésio</t>
  </si>
  <si>
    <t>succinato de magnésio</t>
  </si>
  <si>
    <t>sulfato de magnésio</t>
  </si>
  <si>
    <t>taurato de magnésio</t>
  </si>
  <si>
    <t>acetiltaurato de magnésio</t>
  </si>
  <si>
    <t>Manganés</t>
  </si>
  <si>
    <t>ascorbato de manganês</t>
  </si>
  <si>
    <t>L-aspartato de manganês</t>
  </si>
  <si>
    <t>bisglicinato de manganês</t>
  </si>
  <si>
    <t>carbonato de manganês</t>
  </si>
  <si>
    <t>cloreto de manganês</t>
  </si>
  <si>
    <t>citrato de manganês</t>
  </si>
  <si>
    <t>gluconato de manganês</t>
  </si>
  <si>
    <t>glicerofosfato de manganês</t>
  </si>
  <si>
    <t>pidolato de manganês</t>
  </si>
  <si>
    <t>sulfato de manganês</t>
  </si>
  <si>
    <t>Molibdénio</t>
  </si>
  <si>
    <t>molibdato de amónio [molibdénio (VI)]</t>
  </si>
  <si>
    <t>molibdato de potássio [molibdénio (VI)]</t>
  </si>
  <si>
    <t>molibdato de sódio [molibdénio (VI)]</t>
  </si>
  <si>
    <t>Potássio</t>
  </si>
  <si>
    <t>bicarbonato de potássio</t>
  </si>
  <si>
    <t>carbonato de potássio</t>
  </si>
  <si>
    <t>cloreto de potássio</t>
  </si>
  <si>
    <t>citrato de potássio</t>
  </si>
  <si>
    <t>gluconato de potássio</t>
  </si>
  <si>
    <t>glicerofosfato de potássio</t>
  </si>
  <si>
    <t>lactato de potássio</t>
  </si>
  <si>
    <t>hidróxido de potássio</t>
  </si>
  <si>
    <t>L-pidolato de potássio</t>
  </si>
  <si>
    <t>malato de potássio</t>
  </si>
  <si>
    <t>Selénio</t>
  </si>
  <si>
    <t>L-selenometionina</t>
  </si>
  <si>
    <t>levedura enriquecida em selénio (*****)</t>
  </si>
  <si>
    <t>ácido selenioso</t>
  </si>
  <si>
    <t>selenato de sódio</t>
  </si>
  <si>
    <t>hidrogenosselenito de sódio</t>
  </si>
  <si>
    <t>selenito de sódio</t>
  </si>
  <si>
    <t>Silício</t>
  </si>
  <si>
    <t>dióxido de silício</t>
  </si>
  <si>
    <t>ácido silícico (******)</t>
  </si>
  <si>
    <t>Sódio</t>
  </si>
  <si>
    <t>bicarbonato de sódio</t>
  </si>
  <si>
    <t>carbonato de sódio</t>
  </si>
  <si>
    <t>cloreto de sódio</t>
  </si>
  <si>
    <t>citrato de sódio</t>
  </si>
  <si>
    <t>gluconato de sódio</t>
  </si>
  <si>
    <t>lactato de sódio</t>
  </si>
  <si>
    <t>hidróxido de sódio</t>
  </si>
  <si>
    <t>ác. ortossilícico estab com colina</t>
  </si>
  <si>
    <t>sais de sódio do ác. ortofosfórico</t>
  </si>
  <si>
    <t>sais de potássio do ác. ortofosfórico</t>
  </si>
  <si>
    <t>Zinco</t>
  </si>
  <si>
    <t>L-aspartato de zinco</t>
  </si>
  <si>
    <t>bisglicinato de zinco</t>
  </si>
  <si>
    <t>cloreto de zinco</t>
  </si>
  <si>
    <t>citrato de zinco</t>
  </si>
  <si>
    <t>gluconato de zinco</t>
  </si>
  <si>
    <t>lactato de zinco</t>
  </si>
  <si>
    <t>L-lisinato de zinco</t>
  </si>
  <si>
    <t>malato de zinco</t>
  </si>
  <si>
    <t>mono-L-metionina-sulfato de zinco</t>
  </si>
  <si>
    <t>óxido de zinco</t>
  </si>
  <si>
    <t>carbonato de zinco</t>
  </si>
  <si>
    <t>L-pidolato de zinco</t>
  </si>
  <si>
    <t>picolinato de zinco</t>
  </si>
  <si>
    <t>sulfato de zinco</t>
  </si>
  <si>
    <t>Ingredientes com ação nutricional ou fisiológica</t>
  </si>
  <si>
    <t>ALEGAÇÕES NUTRICIONAIS E DE SAÚDE - Reg 1924/2006</t>
  </si>
  <si>
    <t>A rotulagem tem alegações nutricionais?</t>
  </si>
  <si>
    <t>Indique as alegações nutricionais na rotulagem</t>
  </si>
  <si>
    <t>DSNA  DAH</t>
  </si>
  <si>
    <t>A rotulagem tem alegações de saúde?</t>
  </si>
  <si>
    <t>VRN</t>
  </si>
  <si>
    <t>Toma diária</t>
  </si>
  <si>
    <t>OBS</t>
  </si>
  <si>
    <t>mg</t>
  </si>
  <si>
    <t>800 μg RE</t>
  </si>
  <si>
    <t>5 μg</t>
  </si>
  <si>
    <t>12 mg α-TE</t>
  </si>
  <si>
    <t>75 μg</t>
  </si>
  <si>
    <t>1,1 mg</t>
  </si>
  <si>
    <t>1,4 mg</t>
  </si>
  <si>
    <t>16 mg NE</t>
  </si>
  <si>
    <t xml:space="preserve">6 mg </t>
  </si>
  <si>
    <t xml:space="preserve">1,4 mg </t>
  </si>
  <si>
    <t>200 μg (*)</t>
  </si>
  <si>
    <t>2,5 μg</t>
  </si>
  <si>
    <t>50 μg</t>
  </si>
  <si>
    <t>80 mg</t>
  </si>
  <si>
    <t>800 mg</t>
  </si>
  <si>
    <t>40 μg</t>
  </si>
  <si>
    <t>14 mg</t>
  </si>
  <si>
    <t>3,5 mg</t>
  </si>
  <si>
    <t>375 mg</t>
  </si>
  <si>
    <t>2 mg</t>
  </si>
  <si>
    <t>2000 mg</t>
  </si>
  <si>
    <t>10 mg</t>
  </si>
  <si>
    <t>1000 μg</t>
  </si>
  <si>
    <t>150 μg</t>
  </si>
  <si>
    <t>55 μg</t>
  </si>
  <si>
    <t>A - Novel Food Catalogue</t>
  </si>
  <si>
    <t>Verificação de requisitos</t>
  </si>
  <si>
    <t>n.a.</t>
  </si>
  <si>
    <t>(Assinale com "x")</t>
  </si>
  <si>
    <t>Indique as alegações de saúde na rotulagem</t>
  </si>
  <si>
    <t>1 - O operador dispõe de documentos comprovativos de que o estabelecimento de fabrico está autorizado para a produção de suplementos alimentares?</t>
  </si>
  <si>
    <t>verificar se é Novo Alimento</t>
  </si>
  <si>
    <t>Siglas de EM</t>
  </si>
  <si>
    <t>EM  da 1ª notificação</t>
  </si>
  <si>
    <t>2 - O produto enquadra-se como suplemento alimentar?</t>
  </si>
  <si>
    <t>Nome e morada do Importador
(Se aplicável)</t>
  </si>
  <si>
    <t>Autoridade do(s) outro(s) EM onde foi feita a primeira notificação</t>
  </si>
  <si>
    <t xml:space="preserve">OUTROS INGREDIENTES </t>
  </si>
  <si>
    <t>Apresentação</t>
  </si>
  <si>
    <t xml:space="preserve">Nome do produto                                  </t>
  </si>
  <si>
    <t>Indique o nº do Regulamento que autoriza ou, na sua ausência, o ID (EFSA) da alegação</t>
  </si>
  <si>
    <t>a) retinol</t>
  </si>
  <si>
    <t>a) cloridrato de tiamina</t>
  </si>
  <si>
    <t>b) acetato de retinilo</t>
  </si>
  <si>
    <t>b) mononitrato de tiamina</t>
  </si>
  <si>
    <t>c) palmitato de retinilo</t>
  </si>
  <si>
    <t>c) cloreto de tiamina monofosfato</t>
  </si>
  <si>
    <t>d) beta-caroteno</t>
  </si>
  <si>
    <t>d) cloreto de tiamina pirofosfato</t>
  </si>
  <si>
    <t xml:space="preserve">D - Arrêté du 24 juin 2014, FR </t>
  </si>
  <si>
    <t>https://www.legifrance.gouv.fr/affichTexteArticle.do;jsessionid=1882EB230EF1DA7C40196CC13D2C74AB.tpdila07v_2?idArticle=LEGIARTI000029255052&amp;cidTexte=LEGITEXT000029255041&amp;dateTexte=20160819</t>
  </si>
  <si>
    <t>a) colecalciferol</t>
  </si>
  <si>
    <t>a) riboflavina</t>
  </si>
  <si>
    <t>E - Plant list - DE</t>
  </si>
  <si>
    <t>b) ergocalciferol</t>
  </si>
  <si>
    <t>b) riboflavina-5′-fosfato de sódio</t>
  </si>
  <si>
    <t xml:space="preserve">F - Novel Food authorisations </t>
  </si>
  <si>
    <t>G - Uso tradicional em alimentos</t>
  </si>
  <si>
    <t>a) D-alfa-tocoferol</t>
  </si>
  <si>
    <t>a) ácido nicotínico</t>
  </si>
  <si>
    <t>b) DL-alfa-tocoferol</t>
  </si>
  <si>
    <t>b) nicotinamida</t>
  </si>
  <si>
    <t>c) acetato de D-alfa-tocoferilo</t>
  </si>
  <si>
    <t>d) acetato de DL-alfa-tocoferilo</t>
  </si>
  <si>
    <t>e) succinato ácido de D-alfa-tocoferilo</t>
  </si>
  <si>
    <t>f) tocoferóis mistos (*)</t>
  </si>
  <si>
    <t>a) D-pantotenato de cálcio</t>
  </si>
  <si>
    <t>g) tocotrienol tocoferol (**)</t>
  </si>
  <si>
    <t>b) D-pantotenato de sódio</t>
  </si>
  <si>
    <t>c) dexpantenol</t>
  </si>
  <si>
    <t>a) filoquinona (fitomenadiona)</t>
  </si>
  <si>
    <t>d) pantetina</t>
  </si>
  <si>
    <t>b) menaquinona (***)</t>
  </si>
  <si>
    <t>a) cloridrato de piridoxina</t>
  </si>
  <si>
    <t>b) piridoxina-5′-fosfato</t>
  </si>
  <si>
    <t>c) piridoxal-5′-fosfato</t>
  </si>
  <si>
    <t>a) ácido pteroilmonoglutâmico</t>
  </si>
  <si>
    <t>b) L-metilfolato de cálcio</t>
  </si>
  <si>
    <t>Oligossacáridos fosforilados de cálcio</t>
  </si>
  <si>
    <t>levedura enriquecida em crómio ( 2 )</t>
  </si>
  <si>
    <t>EDTA de sódio férrico</t>
  </si>
  <si>
    <t xml:space="preserve">fosfato de amónio ferroso </t>
  </si>
  <si>
    <t>sulfato de potássio</t>
  </si>
  <si>
    <t>Silício orgânico (monometilsilanotriol)</t>
  </si>
  <si>
    <t>sulfato de sódio</t>
  </si>
  <si>
    <t>ferro elementar (resultante da redução electrólise ou hidrogénio)</t>
  </si>
  <si>
    <t>acetato de zinco</t>
  </si>
  <si>
    <t>https://www.health.belgium.be/fr/version-consolidee-arrete-royal-du-29-aout-1997</t>
  </si>
  <si>
    <t xml:space="preserve">H - Arrete Royal BE 29-08-1997 </t>
  </si>
  <si>
    <t>I - Real decreto ES</t>
  </si>
  <si>
    <t>http://www.gazzettaufficiale.it/eli/gu/2018/09/26/224/sg/pdf</t>
  </si>
  <si>
    <t>J - Decreto IT 10-08-2018</t>
  </si>
  <si>
    <t>INGREDIENTES - VITAMINAS E MINERAIS - Reg 1170/2009 e alterações à Dir 2002/46</t>
  </si>
  <si>
    <t>Estatuto do Ingrediente                                                                      Reg 2015/2283                              Selecione a opção na lista</t>
  </si>
  <si>
    <t>Reg 1170/2009 e alterações à Dir 2002/46</t>
  </si>
  <si>
    <t>a) cianocobalamina</t>
  </si>
  <si>
    <t>b) hidroxocobalamina</t>
  </si>
  <si>
    <t>c) 5′-desoxiadenosilcobalamina</t>
  </si>
  <si>
    <t>d) metilcobalamina</t>
  </si>
  <si>
    <t>a) D-biotina</t>
  </si>
  <si>
    <t>a) ácido L-ascórbico</t>
  </si>
  <si>
    <t>b) L-ascorbato de sódio</t>
  </si>
  <si>
    <t>c) L-ascorbato de cálcio (****)</t>
  </si>
  <si>
    <t>d) L-ascorbato de potássio</t>
  </si>
  <si>
    <t>e) 6-palmitato de L-ascorbilo</t>
  </si>
  <si>
    <t>f) L-ascorbato de magnésio</t>
  </si>
  <si>
    <t>g) L-ascorbato de zinco</t>
  </si>
  <si>
    <t>Vit B 12</t>
  </si>
  <si>
    <t xml:space="preserve">Vit C </t>
  </si>
  <si>
    <t xml:space="preserve">NIF do Distribuidor </t>
  </si>
  <si>
    <t>B - Altri nutri e sostanze - IT 2019</t>
  </si>
  <si>
    <t>http://www.salute.gov.it/imgs/C_17_pagineAree_1268_4_file.pdf</t>
  </si>
  <si>
    <t>https://www.bvl.bund.de/SharedDocs/Berichte/08_Stoffliste_Bund_Bundeslaender/stofflisten_pflanzen_pflanzenteile_EN.pdf?__blob=publicationFile&amp;v=6</t>
  </si>
  <si>
    <t>Documentos de referência - Reg 2015/2283</t>
  </si>
  <si>
    <t>https://www.boe.es/eli/es/rd/2018/03/16/130/dof/spa/pdf</t>
  </si>
  <si>
    <t>c) hexanicotinato de inositol (hexaniacinato de inositol)</t>
  </si>
  <si>
    <t>d) cloreto de nicotinamida-ribósido</t>
  </si>
  <si>
    <t>c) ácido (6S)-5-metiltetra-hidrof, sal de glucosamina</t>
  </si>
  <si>
    <t>citrato malato de magnésio</t>
  </si>
  <si>
    <t>A tabela de notificação em formato excel, deve vir devidamente preenchida e contém os seguintes campos:  </t>
  </si>
  <si>
    <r>
      <t>Nome e apresentação do Produto</t>
    </r>
    <r>
      <rPr>
        <sz val="7.5"/>
        <color theme="1"/>
        <rFont val="Verdana"/>
        <family val="2"/>
      </rPr>
      <t xml:space="preserve"> - Preencher o campo respetivo</t>
    </r>
  </si>
  <si>
    <t>1 - No caso de produtos fabricados na UE, o fabricante, bem como o notificante ou o distribuidor, dispõe de documentação actualizada que comprova que o estabelecimento de fabrico está devidamente autorizado a fabricar suplementos alimentares no âmbito do REG. (CE) n.º 852/2004 (ver parágrafo 4.1)</t>
  </si>
  <si>
    <t>2 - O produto enquadra-se como suplemento alimentar, no âmbito do Decreto-Lei n.º 118/2015 (ver parágrafo 4.2);</t>
  </si>
  <si>
    <t>3 - Verificou a conformidade dos requisitos de rotulagem, no âmbito do Decreto-Lei nº 118/2015, de acordo com a checklist (ver parágrafo 4.3);</t>
  </si>
  <si>
    <t>4 - Verificou a conformidade dos requisitos da informação ao consumidor, no âmbito do Regulamento (EU) nº 1169/2011, de acordo com a checklist (ver parágrafo 4.3);</t>
  </si>
  <si>
    <t>6 - Verificou a conformidade dos ingredientes com os requisitos do REG. (UE) 2015/2283 no que respeita a Novos Alimentos, de acordo com (ver parágrafo 4.5);</t>
  </si>
  <si>
    <t>7 - Verificou a conformidade das alegações nutricionais e de saúde, no âmbito do REG. (CE) n.º 1924/2006 (ver parágrafo 4.6).</t>
  </si>
  <si>
    <r>
      <t>[</t>
    </r>
    <r>
      <rPr>
        <u/>
        <sz val="7.5"/>
        <color theme="1"/>
        <rFont val="Verdana"/>
        <family val="2"/>
      </rPr>
      <t>Não é necessário, nem deve remeter à DGAV os documentos referidos acima. No entanto, estes podem ser solicitados ao operador a qualquer momento]</t>
    </r>
  </si>
  <si>
    <t>Coluna B</t>
  </si>
  <si>
    <t>Coluna C</t>
  </si>
  <si>
    <t>Coluna D</t>
  </si>
  <si>
    <t>Coluna E</t>
  </si>
  <si>
    <t>Coluna F</t>
  </si>
  <si>
    <t>Coluna G</t>
  </si>
  <si>
    <t>Coluna H</t>
  </si>
  <si>
    <t>Coluna I</t>
  </si>
  <si>
    <t>Coluna J</t>
  </si>
  <si>
    <t>Coluna K</t>
  </si>
  <si>
    <t>Coluna L</t>
  </si>
  <si>
    <t>Coluna M</t>
  </si>
  <si>
    <t>Coluna P</t>
  </si>
  <si>
    <t>Coluna Q</t>
  </si>
  <si>
    <t>Coluna R</t>
  </si>
  <si>
    <t>Coluna U</t>
  </si>
  <si>
    <t>Coluna V</t>
  </si>
  <si>
    <r>
      <rPr>
        <b/>
        <sz val="7.5"/>
        <color theme="1"/>
        <rFont val="Verdana"/>
        <family val="2"/>
      </rPr>
      <t>Nome e morada do Notificante</t>
    </r>
    <r>
      <rPr>
        <sz val="7.5"/>
        <color theme="1"/>
        <rFont val="Verdana"/>
        <family val="2"/>
      </rPr>
      <t xml:space="preserve"> – indicar a pessoa que envia o mail de notificação, que poderá ser o fabricante, se o produto for fabricado em Portugal ou em outro Estado-Membro, o distribuidor ou o importador, se o produto for fabricado em País Terceiro. A notificação poderá ainda ser apresentada pelo representante legal de fabricante, do distribuidor ou do importador (por ex, escritório de advogados ou empresas de consultoria).</t>
    </r>
  </si>
  <si>
    <r>
      <rPr>
        <b/>
        <sz val="7.5"/>
        <color theme="1"/>
        <rFont val="Verdana"/>
        <family val="2"/>
      </rPr>
      <t>Contacto do Notificante</t>
    </r>
    <r>
      <rPr>
        <sz val="7.5"/>
        <color theme="1"/>
        <rFont val="Verdana"/>
        <family val="2"/>
      </rPr>
      <t xml:space="preserve"> – Telefone e e-mail</t>
    </r>
  </si>
  <si>
    <r>
      <rPr>
        <b/>
        <sz val="7.5"/>
        <color theme="1"/>
        <rFont val="Verdana"/>
        <family val="2"/>
      </rPr>
      <t>Nome e morada do Distribuidor</t>
    </r>
    <r>
      <rPr>
        <sz val="7.5"/>
        <color theme="1"/>
        <rFont val="Verdana"/>
        <family val="2"/>
      </rPr>
      <t xml:space="preserve"> – indicar a entidade responsável pela distribuição do produto. O distribuidor poderá estar sedeado em Portugal ou em outro país da UE.</t>
    </r>
  </si>
  <si>
    <r>
      <rPr>
        <b/>
        <sz val="7.5"/>
        <color theme="1"/>
        <rFont val="Verdana"/>
        <family val="2"/>
      </rPr>
      <t>NIF do Distribuidor</t>
    </r>
    <r>
      <rPr>
        <sz val="7.5"/>
        <color theme="1"/>
        <rFont val="Verdana"/>
        <family val="2"/>
      </rPr>
      <t xml:space="preserve"> – esta informação pode ser útil para uma localização mais rápida na tabela</t>
    </r>
  </si>
  <si>
    <r>
      <t xml:space="preserve"> </t>
    </r>
    <r>
      <rPr>
        <b/>
        <sz val="7.5"/>
        <color theme="1"/>
        <rFont val="Verdana"/>
        <family val="2"/>
      </rPr>
      <t>Nº de registo no SIPACE</t>
    </r>
    <r>
      <rPr>
        <sz val="7.5"/>
        <color theme="1"/>
        <rFont val="Verdana"/>
        <family val="2"/>
      </rPr>
      <t xml:space="preserve"> (apenas para operadores sediados em Portugal)</t>
    </r>
  </si>
  <si>
    <r>
      <rPr>
        <b/>
        <sz val="7.5"/>
        <color theme="1"/>
        <rFont val="Verdana"/>
        <family val="2"/>
      </rPr>
      <t>Contacto do Distribuidor</t>
    </r>
    <r>
      <rPr>
        <sz val="7.5"/>
        <color theme="1"/>
        <rFont val="Verdana"/>
        <family val="2"/>
      </rPr>
      <t xml:space="preserve"> – Telefone e e-mail</t>
    </r>
  </si>
  <si>
    <r>
      <t xml:space="preserve"> </t>
    </r>
    <r>
      <rPr>
        <b/>
        <sz val="7.5"/>
        <color theme="1"/>
        <rFont val="Verdana"/>
        <family val="2"/>
      </rPr>
      <t>Nome e morada do Fabricante</t>
    </r>
    <r>
      <rPr>
        <sz val="7.5"/>
        <color theme="1"/>
        <rFont val="Verdana"/>
        <family val="2"/>
      </rPr>
      <t xml:space="preserve"> – indicar a empresa que fabrica o produto, quer esteja locada num Estado membro, quer em País Terceiro</t>
    </r>
  </si>
  <si>
    <r>
      <t xml:space="preserve"> </t>
    </r>
    <r>
      <rPr>
        <b/>
        <sz val="7.5"/>
        <color theme="1"/>
        <rFont val="Verdana"/>
        <family val="2"/>
      </rPr>
      <t>NIF do Fabricante</t>
    </r>
    <r>
      <rPr>
        <sz val="7.5"/>
        <color theme="1"/>
        <rFont val="Verdana"/>
        <family val="2"/>
      </rPr>
      <t>  – só no caso de a empresa estar localizada em Portugal</t>
    </r>
  </si>
  <si>
    <r>
      <t xml:space="preserve"> </t>
    </r>
    <r>
      <rPr>
        <b/>
        <sz val="7.5"/>
        <color theme="1"/>
        <rFont val="Verdana"/>
        <family val="2"/>
      </rPr>
      <t>Contacto do fabricante</t>
    </r>
    <r>
      <rPr>
        <sz val="7.5"/>
        <color theme="1"/>
        <rFont val="Verdana"/>
        <family val="2"/>
      </rPr>
      <t>  – Telefone e e-mail</t>
    </r>
  </si>
  <si>
    <r>
      <t xml:space="preserve"> </t>
    </r>
    <r>
      <rPr>
        <b/>
        <sz val="7.5"/>
        <color theme="1"/>
        <rFont val="Verdana"/>
        <family val="2"/>
      </rPr>
      <t>Nome e morada do Importador</t>
    </r>
    <r>
      <rPr>
        <sz val="7.5"/>
        <color theme="1"/>
        <rFont val="Verdana"/>
        <family val="2"/>
      </rPr>
      <t xml:space="preserve"> – indicar a empresa que fabrica o produto, quer esteja locada num Estado membro, quer em País Terceiro</t>
    </r>
  </si>
  <si>
    <r>
      <rPr>
        <b/>
        <sz val="7.5"/>
        <color theme="1"/>
        <rFont val="Verdana"/>
        <family val="2"/>
      </rPr>
      <t>NIF do Importador</t>
    </r>
    <r>
      <rPr>
        <sz val="7.5"/>
        <color theme="1"/>
        <rFont val="Verdana"/>
        <family val="2"/>
      </rPr>
      <t>  – só no caso de a empresa estar localizada em Portugal</t>
    </r>
  </si>
  <si>
    <r>
      <rPr>
        <b/>
        <sz val="7.5"/>
        <color theme="1"/>
        <rFont val="Verdana"/>
        <family val="2"/>
      </rPr>
      <t>Contacto do Importador</t>
    </r>
    <r>
      <rPr>
        <sz val="7.5"/>
        <color theme="1"/>
        <rFont val="Verdana"/>
        <family val="2"/>
      </rPr>
      <t>  – Telefone e e-mail</t>
    </r>
  </si>
  <si>
    <r>
      <rPr>
        <b/>
        <sz val="7.5"/>
        <color theme="1"/>
        <rFont val="Verdana"/>
        <family val="2"/>
      </rPr>
      <t>Primeira Notificação na EU</t>
    </r>
    <r>
      <rPr>
        <sz val="7.5"/>
        <color theme="1"/>
        <rFont val="Verdana"/>
        <family val="2"/>
      </rPr>
      <t>  (SIM-NÃO) – Assinalar com “</t>
    </r>
    <r>
      <rPr>
        <b/>
        <sz val="7.5"/>
        <color theme="1"/>
        <rFont val="Verdana"/>
        <family val="2"/>
      </rPr>
      <t>x</t>
    </r>
    <r>
      <rPr>
        <sz val="7.5"/>
        <color theme="1"/>
        <rFont val="Verdana"/>
        <family val="2"/>
      </rPr>
      <t>” a situação aplicável</t>
    </r>
  </si>
  <si>
    <r>
      <rPr>
        <b/>
        <sz val="7.5"/>
        <color theme="1"/>
        <rFont val="Verdana"/>
        <family val="2"/>
      </rPr>
      <t xml:space="preserve">Notificação em outro EM </t>
    </r>
    <r>
      <rPr>
        <sz val="7.5"/>
        <color theme="1"/>
        <rFont val="Verdana"/>
        <family val="2"/>
      </rPr>
      <t>– No caso de o produto já ter sido notificado em outro EM, indicar esse EM, escolhendo a opção correta a partir da lista</t>
    </r>
  </si>
  <si>
    <r>
      <rPr>
        <b/>
        <sz val="7.5"/>
        <color theme="1"/>
        <rFont val="Verdana"/>
        <family val="2"/>
      </rPr>
      <t>Autoridade do EM da primeira Notificação</t>
    </r>
    <r>
      <rPr>
        <sz val="7.5"/>
        <color theme="1"/>
        <rFont val="Verdana"/>
        <family val="2"/>
      </rPr>
      <t xml:space="preserve"> – Se o produto já tiver sido notificado em outro EM, indicar a Autoridade Competente desse EM a quem a primeira notificação foi submetida; caso existam documentos emitidos por essa Autoridade, ou por Autoridades de outros EM, o operador deve, sempre que possível, enviar cópias digitalizadas desses documentos</t>
    </r>
  </si>
  <si>
    <r>
      <rPr>
        <b/>
        <sz val="7.5"/>
        <color theme="1"/>
        <rFont val="Verdana"/>
        <family val="2"/>
      </rPr>
      <t>Nome do Produto em outros EM</t>
    </r>
    <r>
      <rPr>
        <sz val="7.5"/>
        <color theme="1"/>
        <rFont val="Verdana"/>
        <family val="2"/>
      </rPr>
      <t xml:space="preserve"> – Caso o produto já tenha sido notificado em outros EM, indicar o(s) nome(s) sob o qual o produto é aí comercializado</t>
    </r>
  </si>
  <si>
    <r>
      <rPr>
        <b/>
        <sz val="7.5"/>
        <color theme="1"/>
        <rFont val="Verdana"/>
        <family val="2"/>
      </rPr>
      <t>Alteração</t>
    </r>
    <r>
      <rPr>
        <sz val="7.5"/>
        <color theme="1"/>
        <rFont val="Verdana"/>
        <family val="2"/>
      </rPr>
      <t xml:space="preserve"> – Caso se trate da alteração duma notificação, assinalar com “</t>
    </r>
    <r>
      <rPr>
        <b/>
        <sz val="7.5"/>
        <color theme="1"/>
        <rFont val="Verdana"/>
        <family val="2"/>
      </rPr>
      <t>x</t>
    </r>
    <r>
      <rPr>
        <sz val="7.5"/>
        <color theme="1"/>
        <rFont val="Verdana"/>
        <family val="2"/>
      </rPr>
      <t>”. Todas as alterações devem ser notificadas, quer se trate de uma alteração de elementos administrativos (por ex, morada que consta da rotulagem) ou de caráter técnico (por ex, substituição de um ingrediente)</t>
    </r>
  </si>
  <si>
    <r>
      <rPr>
        <b/>
        <sz val="7.5"/>
        <color theme="1"/>
        <rFont val="Verdana"/>
        <family val="2"/>
      </rPr>
      <t>Observações</t>
    </r>
    <r>
      <rPr>
        <sz val="7.5"/>
        <color theme="1"/>
        <rFont val="Verdana"/>
        <family val="2"/>
      </rPr>
      <t xml:space="preserve"> – referir informação considerada relevantes</t>
    </r>
  </si>
  <si>
    <r>
      <t>5 - Verificou a conformidade dos requisitos da rotulagem, no âmbito doReg. (CE) nº 1170/2009, respeitante a vitaminas e minerais e Diretiva 2002/46</t>
    </r>
    <r>
      <rPr>
        <sz val="7.5"/>
        <color theme="1"/>
        <rFont val="Verdana"/>
        <family val="2"/>
      </rPr>
      <t xml:space="preserve"> (ver parágrafo 4.4)</t>
    </r>
  </si>
  <si>
    <r>
      <rPr>
        <b/>
        <sz val="7.5"/>
        <color theme="1"/>
        <rFont val="Verdana"/>
        <family val="2"/>
      </rPr>
      <t>Ingredientes – Vitaminas e Minerais</t>
    </r>
    <r>
      <rPr>
        <sz val="7.5"/>
        <color theme="1"/>
        <rFont val="Verdana"/>
        <family val="2"/>
      </rPr>
      <t xml:space="preserve">, de acordo com o </t>
    </r>
    <r>
      <rPr>
        <sz val="7.5"/>
        <rFont val="Verdana"/>
        <family val="2"/>
      </rPr>
      <t>REG. (CE) n.º 1170/2009</t>
    </r>
    <r>
      <rPr>
        <sz val="7.5"/>
        <color theme="1"/>
        <rFont val="Verdana"/>
        <family val="2"/>
      </rPr>
      <t xml:space="preserve"> e  </t>
    </r>
    <r>
      <rPr>
        <sz val="7.5"/>
        <rFont val="Verdana"/>
        <family val="2"/>
      </rPr>
      <t>Diretiva 2002/46 (</t>
    </r>
    <r>
      <rPr>
        <sz val="7.5"/>
        <color theme="1"/>
        <rFont val="Verdana"/>
        <family val="2"/>
      </rPr>
      <t>ver parágrafo 4.4) </t>
    </r>
  </si>
  <si>
    <t>Colunas L a Q</t>
  </si>
  <si>
    <t>Coluna N</t>
  </si>
  <si>
    <t>Coluna O</t>
  </si>
  <si>
    <t>Coluna S</t>
  </si>
  <si>
    <t>Coluna T</t>
  </si>
  <si>
    <t>Coluna W</t>
  </si>
  <si>
    <t>Coluna X</t>
  </si>
  <si>
    <t>Coluna Y</t>
  </si>
  <si>
    <t>Colunas R a W</t>
  </si>
  <si>
    <t>Colunas L a W</t>
  </si>
  <si>
    <t>Colunas X a Y</t>
  </si>
  <si>
    <t>Colunas Z a AE</t>
  </si>
  <si>
    <t>Colunas Z a AA</t>
  </si>
  <si>
    <t>Coluna AB</t>
  </si>
  <si>
    <t>Colunas AC a AD</t>
  </si>
  <si>
    <r>
      <t>Informações relativas ao Fabrico e Comercialização </t>
    </r>
    <r>
      <rPr>
        <sz val="8"/>
        <color theme="6" tint="-0.249977111117893"/>
        <rFont val="Verdana"/>
        <family val="2"/>
      </rPr>
      <t xml:space="preserve"> (</t>
    </r>
    <r>
      <rPr>
        <b/>
        <sz val="8"/>
        <color theme="6" tint="-0.249977111117893"/>
        <rFont val="Verdana"/>
        <family val="2"/>
      </rPr>
      <t>Folha 1</t>
    </r>
    <r>
      <rPr>
        <sz val="8"/>
        <color theme="6" tint="-0.249977111117893"/>
        <rFont val="Verdana"/>
        <family val="2"/>
      </rPr>
      <t>)</t>
    </r>
  </si>
  <si>
    <r>
      <t>Informações relativas ao Produto</t>
    </r>
    <r>
      <rPr>
        <sz val="8"/>
        <color theme="6" tint="-0.249977111117893"/>
        <rFont val="Verdana"/>
        <family val="2"/>
      </rPr>
      <t xml:space="preserve">  (Folha 2) </t>
    </r>
  </si>
  <si>
    <r>
      <rPr>
        <b/>
        <sz val="7.5"/>
        <color theme="1"/>
        <rFont val="Verdana"/>
        <family val="2"/>
      </rPr>
      <t>Tipo de alteração</t>
    </r>
    <r>
      <rPr>
        <sz val="7.5"/>
        <color theme="1"/>
        <rFont val="Verdana"/>
        <family val="2"/>
      </rPr>
      <t xml:space="preserve"> – Especificar a alteração efectuada no produto original (por ex, alteração de uma morada, eliminação/substituição de um ingrediente)</t>
    </r>
  </si>
  <si>
    <t>Listagem de todas as vitaminas que podem ser utilizadas</t>
  </si>
  <si>
    <r>
      <t>Assinalar com “</t>
    </r>
    <r>
      <rPr>
        <b/>
        <sz val="7.5"/>
        <color theme="1"/>
        <rFont val="Verdana"/>
        <family val="2"/>
      </rPr>
      <t>x</t>
    </r>
    <r>
      <rPr>
        <sz val="7.5"/>
        <color theme="1"/>
        <rFont val="Verdana"/>
        <family val="2"/>
      </rPr>
      <t>” as vitaminas utilizadas</t>
    </r>
  </si>
  <si>
    <t xml:space="preserve"> Formas em que se apresentam as vitaminas – escolher as opções corretas na lista</t>
  </si>
  <si>
    <t>Valor de Referência do Nutriente (de acordo com REG. (EU) n.º 1169/2011) e respectivas unidades</t>
  </si>
  <si>
    <t>Toma diária de cada vitamina, nas unidades indicadas</t>
  </si>
  <si>
    <t xml:space="preserve"> De acordo com o valor constante da coluna P, é indicado, automaticamente, a percentagem do VRN</t>
  </si>
  <si>
    <r>
      <rPr>
        <sz val="7.5"/>
        <color theme="1"/>
        <rFont val="Verdana"/>
        <family val="2"/>
      </rPr>
      <t xml:space="preserve"> </t>
    </r>
    <r>
      <rPr>
        <b/>
        <sz val="7.5"/>
        <color theme="1"/>
        <rFont val="Verdana"/>
        <family val="2"/>
      </rPr>
      <t>Minerais</t>
    </r>
  </si>
  <si>
    <t>Listagem de todos os minerais que podem ser utilizados</t>
  </si>
  <si>
    <r>
      <t>Assinalar com “</t>
    </r>
    <r>
      <rPr>
        <b/>
        <sz val="7.5"/>
        <color theme="1"/>
        <rFont val="Verdana"/>
        <family val="2"/>
      </rPr>
      <t>x</t>
    </r>
    <r>
      <rPr>
        <sz val="7.5"/>
        <color theme="1"/>
        <rFont val="Verdana"/>
        <family val="2"/>
      </rPr>
      <t>” os minerais utilizados</t>
    </r>
  </si>
  <si>
    <t>Formas em que se apresentam os minerais – escolher as opções corretas na lista</t>
  </si>
  <si>
    <t>Valor de Referência do Nutriente, quando existe (de acordo com REG. (EU) n.º 1169/2011) e respetivas unidades</t>
  </si>
  <si>
    <t>Toma diária de cada mineral, nas unidades indicadas</t>
  </si>
  <si>
    <t>De acordo com o valor constante da coluna V, é indicado, automaticamente, a percentagem do VRN </t>
  </si>
  <si>
    <r>
      <rPr>
        <sz val="7.5"/>
        <color theme="1"/>
        <rFont val="Verdana"/>
        <family val="2"/>
      </rPr>
      <t xml:space="preserve"> </t>
    </r>
    <r>
      <rPr>
        <b/>
        <sz val="7.5"/>
        <color theme="1"/>
        <rFont val="Verdana"/>
        <family val="2"/>
      </rPr>
      <t>Outros Ingredientes</t>
    </r>
    <r>
      <rPr>
        <sz val="7.5"/>
        <color theme="1"/>
        <rFont val="Verdana"/>
        <family val="2"/>
      </rPr>
      <t xml:space="preserve"> </t>
    </r>
  </si>
  <si>
    <t>Listar todos os ingredientes/substâncias com efeito nutricional ou fisiológico utilizados, com exceção de vitaminas e minerais. No caso de não serem discriminadas as partes da planta, pressupõe-se que será a planta completa. De igual modo, deverão ser listados todos os animais ou partes de animais utilizadas, bem como ingredientes produzidos por animais – por ex, mel, colostro, ovos</t>
  </si>
  <si>
    <t xml:space="preserve"> Estatuto do Ingrediente - Escolher, na lista, o documento que permite fundamentar a possibilidade de utilização desse ingrediente, no âmbito do REG. (UE) 2015/2283  (ver parágrafo 4.5). No caso de se tratar de um ingrediente de uso vulgar, escolher a opção a opção “Uso Tradicional em alimentos”</t>
  </si>
  <si>
    <t>Alegações Nutricionais e de Saúde no âmbito do REG. (CE) n.º 1924/2006</t>
  </si>
  <si>
    <t>Indicar se a rotulagem apresenta alegações nutricionais</t>
  </si>
  <si>
    <t xml:space="preserve"> Indicar as alegações nutricionais da rotulagem, se for o caso</t>
  </si>
  <si>
    <t>Coluna AE</t>
  </si>
  <si>
    <t>Coluna AF</t>
  </si>
  <si>
    <t>Coluna AG</t>
  </si>
  <si>
    <t xml:space="preserve"> Indicar as alegações de saúde da rotulagem, se for o caso</t>
  </si>
  <si>
    <t xml:space="preserve"> Indicar ID de cada alegação, ou, na sua ausência, número do Regulamento através do qual a alegação foi autorizada</t>
  </si>
  <si>
    <r>
      <rPr>
        <sz val="7.5"/>
        <color theme="1"/>
        <rFont val="Verdana"/>
        <family val="2"/>
      </rPr>
      <t xml:space="preserve"> </t>
    </r>
    <r>
      <rPr>
        <b/>
        <sz val="7.5"/>
        <color theme="1"/>
        <rFont val="Verdana"/>
        <family val="2"/>
      </rPr>
      <t>OBS</t>
    </r>
    <r>
      <rPr>
        <sz val="7.5"/>
        <color theme="1"/>
        <rFont val="Verdana"/>
        <family val="2"/>
      </rPr>
      <t xml:space="preserve"> – Referir as observações consideradas relevantes.</t>
    </r>
  </si>
  <si>
    <t>Indicar se a rotulagem apresenta alegações de saúde</t>
  </si>
  <si>
    <t>K - Liste des plantes dont les huiles essentielles sont considérées comme traditionnelles</t>
  </si>
  <si>
    <t>https://www.economie.gouv.fr/files/files/directions_services/dgccrf/securite/produits_alimentaires/Complement_alimentaire/CA_Liste_HE_janvier2019.pdf</t>
  </si>
  <si>
    <t>reserva-se para ingredientes bem conhecidos, com uso alimentar bem estabelecido na EU</t>
  </si>
  <si>
    <t xml:space="preserve">NIF do Fabricante </t>
  </si>
  <si>
    <t xml:space="preserve">NIF do Importador </t>
  </si>
  <si>
    <t>Coluna o E p</t>
  </si>
  <si>
    <t>Colunas S</t>
  </si>
  <si>
    <t>Colunas T e U</t>
  </si>
  <si>
    <t>Nome do produto em outros EM (1ª notificação  e outros EM, se for o caso)</t>
  </si>
  <si>
    <t xml:space="preserve">Nº SIPACE </t>
  </si>
  <si>
    <t>Nº SIPACE</t>
  </si>
  <si>
    <t>Notificação de Suplementos Alimentares DL 118/2015</t>
  </si>
  <si>
    <t>NOTIFICAÇÃO  DE  SUPLEMENTOS  ALIMENTARES (DL 118/2015)</t>
  </si>
  <si>
    <r>
      <t xml:space="preserve">Quadro </t>
    </r>
    <r>
      <rPr>
        <b/>
        <sz val="7.5"/>
        <color theme="1"/>
        <rFont val="Verdana"/>
        <family val="2"/>
      </rPr>
      <t>Verificação de Requisitos</t>
    </r>
    <r>
      <rPr>
        <sz val="7.5"/>
        <color theme="1"/>
        <rFont val="Verdana"/>
        <family val="2"/>
      </rPr>
      <t xml:space="preserve"> (Folha 2, colunas B a J, linhas 8 a 26). Assinalar com “</t>
    </r>
    <r>
      <rPr>
        <b/>
        <sz val="7.5"/>
        <color theme="1"/>
        <rFont val="Verdana"/>
        <family val="2"/>
      </rPr>
      <t>x</t>
    </r>
    <r>
      <rPr>
        <sz val="7.5"/>
        <color theme="1"/>
        <rFont val="Verdana"/>
        <family val="2"/>
      </rPr>
      <t>” os requisitos que foram verificados (ver ponto 4. deste documento)</t>
    </r>
  </si>
  <si>
    <t>5 - Foram verificados os requisitos do Reg 1170/2009 e da Dir 2002/46 (vitaminas e minerais)?</t>
  </si>
  <si>
    <t>3 - Foram verificados os requisitos de rotulagem do DL 118/2015 (checklist)?</t>
  </si>
  <si>
    <t>4 - Foram verificados os requisitos de informação ao consumidor do Reg 1169/2011 (checklist)?</t>
  </si>
  <si>
    <t>6 - Foram verificados os requisitos do Reg 2015/2283 (Novos Alimentos)?</t>
  </si>
  <si>
    <t>7 - Foram verificados os requisitos do Reg 1924/2006 (Alegações nutricionais e de saúde)?</t>
  </si>
  <si>
    <t>https://eur-lex.europa.eu/eli/reg_impl/2017/2470/oj</t>
  </si>
  <si>
    <t xml:space="preserve">Minerais 
Nome genérico                        </t>
  </si>
  <si>
    <t xml:space="preserve">tartarato adipato de hidróxido de ferro </t>
  </si>
  <si>
    <t>c) calcidiol mono- hidratado</t>
  </si>
  <si>
    <t>caseinato de ferro de leite</t>
  </si>
  <si>
    <t>versão  23-06-2025</t>
  </si>
  <si>
    <t>https://ec.europa.eu/food/food-feed-portal/screen/novel-food-catalogue/search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</si>
</sst>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C0A];[Red]&quot;-&quot;#,##0.00&quot; &quot;[$€-C0A]"/>
  </numFmts>
  <fonts count="50" x14ac:knownFonts="1">
    <font>
      <sz val="11"/>
      <color theme="1"/>
      <name val="Calibri"/>
      <family val="2"/>
      <scheme val="minor"/>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8"/>
      <name val="Calibri"/>
      <family val="2"/>
    </font>
    <font>
      <b/>
      <sz val="11"/>
      <color indexed="9"/>
      <name val="Calibri"/>
      <family val="2"/>
    </font>
    <font>
      <sz val="10"/>
      <name val="Arial"/>
      <family val="2"/>
    </font>
    <font>
      <sz val="10"/>
      <name val="Arial"/>
      <family val="2"/>
    </font>
    <font>
      <sz val="11"/>
      <color theme="0"/>
      <name val="Calibri"/>
      <family val="2"/>
      <scheme val="minor"/>
    </font>
    <font>
      <b/>
      <i/>
      <sz val="16"/>
      <color theme="1"/>
      <name val="Arial"/>
      <family val="2"/>
    </font>
    <font>
      <u/>
      <sz val="11"/>
      <color theme="10"/>
      <name val="Calibri"/>
      <family val="2"/>
      <scheme val="minor"/>
    </font>
    <font>
      <sz val="11"/>
      <color theme="1"/>
      <name val="Arial"/>
      <family val="2"/>
    </font>
    <font>
      <b/>
      <i/>
      <u/>
      <sz val="11"/>
      <color theme="1"/>
      <name val="Arial"/>
      <family val="2"/>
    </font>
    <font>
      <b/>
      <sz val="11"/>
      <color theme="1"/>
      <name val="Calibri"/>
      <family val="2"/>
      <scheme val="minor"/>
    </font>
    <font>
      <sz val="8.5"/>
      <color theme="1"/>
      <name val="Verdana"/>
      <family val="2"/>
    </font>
    <font>
      <sz val="11"/>
      <color rgb="FFFFFF00"/>
      <name val="Calibri"/>
      <family val="2"/>
      <scheme val="minor"/>
    </font>
    <font>
      <b/>
      <sz val="14"/>
      <color theme="1"/>
      <name val="Calibri"/>
      <family val="2"/>
      <scheme val="minor"/>
    </font>
    <font>
      <sz val="9"/>
      <color theme="1"/>
      <name val="Calibri"/>
      <family val="2"/>
      <scheme val="minor"/>
    </font>
    <font>
      <b/>
      <sz val="11"/>
      <color rgb="FFFFFF00"/>
      <name val="Calibri"/>
      <family val="2"/>
      <scheme val="minor"/>
    </font>
    <font>
      <sz val="11"/>
      <color theme="1"/>
      <name val="Calibri"/>
      <family val="2"/>
      <scheme val="minor"/>
    </font>
    <font>
      <sz val="12"/>
      <color theme="1"/>
      <name val="Calibri"/>
      <family val="2"/>
      <scheme val="minor"/>
    </font>
    <font>
      <b/>
      <sz val="11"/>
      <color rgb="FFFF0000"/>
      <name val="Calibri"/>
      <family val="2"/>
      <scheme val="minor"/>
    </font>
    <font>
      <sz val="8.5"/>
      <name val="Verdana"/>
      <family val="2"/>
    </font>
    <font>
      <sz val="7.5"/>
      <color theme="1"/>
      <name val="Verdana"/>
      <family val="2"/>
    </font>
    <font>
      <b/>
      <sz val="7.5"/>
      <color theme="1"/>
      <name val="Verdana"/>
      <family val="2"/>
    </font>
    <font>
      <u/>
      <sz val="7.5"/>
      <color theme="1"/>
      <name val="Verdana"/>
      <family val="2"/>
    </font>
    <font>
      <sz val="7.5"/>
      <name val="Verdana"/>
      <family val="2"/>
    </font>
    <font>
      <sz val="10"/>
      <color theme="1"/>
      <name val="Verdana"/>
      <family val="2"/>
    </font>
    <font>
      <sz val="10"/>
      <color theme="1"/>
      <name val="Calibri"/>
      <family val="2"/>
      <scheme val="minor"/>
    </font>
    <font>
      <b/>
      <sz val="8"/>
      <color theme="6" tint="-0.249977111117893"/>
      <name val="Verdana"/>
      <family val="2"/>
    </font>
    <font>
      <sz val="8"/>
      <color theme="6" tint="-0.249977111117893"/>
      <name val="Verdana"/>
      <family val="2"/>
    </font>
    <font>
      <b/>
      <sz val="12"/>
      <color theme="1"/>
      <name val="Calibri"/>
      <family val="2"/>
      <scheme val="minor"/>
    </font>
  </fonts>
  <fills count="3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6"/>
      </patternFill>
    </fill>
    <fill>
      <patternFill patternType="solid">
        <fgColor theme="8"/>
      </patternFill>
    </fill>
    <fill>
      <patternFill patternType="solid">
        <fgColor theme="9"/>
      </patternFill>
    </fill>
    <fill>
      <patternFill patternType="solid">
        <fgColor theme="2" tint="-0.249977111117893"/>
        <bgColor indexed="64"/>
      </patternFill>
    </fill>
    <fill>
      <patternFill patternType="solid">
        <fgColor theme="2" tint="-9.9978637043366805E-2"/>
        <bgColor indexed="64"/>
      </patternFill>
    </fill>
    <fill>
      <patternFill patternType="solid">
        <fgColor rgb="FF862000"/>
        <bgColor indexed="64"/>
      </patternFill>
    </fill>
    <fill>
      <patternFill patternType="solid">
        <fgColor rgb="FF007E7B"/>
        <bgColor indexed="64"/>
      </patternFill>
    </fill>
    <fill>
      <patternFill patternType="solid">
        <fgColor rgb="FFC00000"/>
        <bgColor indexed="64"/>
      </patternFill>
    </fill>
    <fill>
      <patternFill patternType="solid">
        <fgColor rgb="FFD3CDB1"/>
        <bgColor indexed="64"/>
      </patternFill>
    </fill>
    <fill>
      <patternFill patternType="solid">
        <fgColor rgb="FF00A6A2"/>
        <bgColor indexed="64"/>
      </patternFill>
    </fill>
    <fill>
      <patternFill patternType="solid">
        <fgColor rgb="FFFFE9A3"/>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4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rgb="FF000000"/>
      </left>
      <right/>
      <top style="medium">
        <color rgb="FF000000"/>
      </top>
      <bottom/>
      <diagonal/>
    </border>
    <border>
      <left style="medium">
        <color rgb="FF000000"/>
      </left>
      <right style="thin">
        <color indexed="64"/>
      </right>
      <top style="medium">
        <color rgb="FF000000"/>
      </top>
      <bottom/>
      <diagonal/>
    </border>
    <border>
      <left style="medium">
        <color rgb="FF000000"/>
      </left>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right/>
      <top style="thin">
        <color theme="2" tint="-0.499984740745262"/>
      </top>
      <bottom style="thin">
        <color theme="2" tint="-0.499984740745262"/>
      </bottom>
      <diagonal/>
    </border>
    <border>
      <left/>
      <right/>
      <top style="thin">
        <color theme="2" tint="-0.499984740745262"/>
      </top>
      <bottom/>
      <diagonal/>
    </border>
    <border>
      <left style="thick">
        <color rgb="FF00A6A2"/>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6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4" fillId="4" borderId="0" applyNumberFormat="0" applyBorder="0" applyAlignment="0" applyProtection="0"/>
    <xf numFmtId="0" fontId="12" fillId="16" borderId="4" applyNumberFormat="0" applyAlignment="0" applyProtection="0"/>
    <xf numFmtId="0" fontId="23" fillId="17" borderId="5" applyNumberFormat="0" applyAlignment="0" applyProtection="0"/>
    <xf numFmtId="0" fontId="13" fillId="0" borderId="6" applyNumberFormat="0" applyFill="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1"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5" fillId="7" borderId="4" applyNumberFormat="0" applyAlignment="0" applyProtection="0"/>
    <xf numFmtId="0" fontId="27" fillId="0" borderId="0">
      <alignment horizontal="center"/>
    </xf>
    <xf numFmtId="0" fontId="27" fillId="0" borderId="0">
      <alignment horizontal="center" textRotation="90"/>
    </xf>
    <xf numFmtId="0" fontId="28" fillId="0" borderId="0" applyNumberFormat="0" applyFill="0" applyBorder="0" applyAlignment="0" applyProtection="0"/>
    <xf numFmtId="0" fontId="16" fillId="3" borderId="0" applyNumberFormat="0" applyBorder="0" applyAlignment="0" applyProtection="0"/>
    <xf numFmtId="0" fontId="17" fillId="22" borderId="0" applyNumberFormat="0" applyBorder="0" applyAlignment="0" applyProtection="0"/>
    <xf numFmtId="0" fontId="3" fillId="0" borderId="0"/>
    <xf numFmtId="0" fontId="2" fillId="0" borderId="0"/>
    <xf numFmtId="0" fontId="4" fillId="0" borderId="0"/>
    <xf numFmtId="0" fontId="5" fillId="0" borderId="0"/>
    <xf numFmtId="0" fontId="6" fillId="0" borderId="0"/>
    <xf numFmtId="0" fontId="7" fillId="0" borderId="0"/>
    <xf numFmtId="0" fontId="24" fillId="0" borderId="0"/>
    <xf numFmtId="0" fontId="29" fillId="0" borderId="0"/>
    <xf numFmtId="0" fontId="25" fillId="0" borderId="0"/>
    <xf numFmtId="0" fontId="2" fillId="23" borderId="7" applyNumberFormat="0" applyAlignment="0" applyProtection="0"/>
    <xf numFmtId="9" fontId="3" fillId="0" borderId="0" applyFont="0" applyFill="0" applyBorder="0" applyAlignment="0" applyProtection="0"/>
    <xf numFmtId="0" fontId="30" fillId="0" borderId="0"/>
    <xf numFmtId="164" fontId="30" fillId="0" borderId="0"/>
    <xf numFmtId="0" fontId="18" fillId="16"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9" fontId="37" fillId="0" borderId="0" applyFont="0" applyFill="0" applyBorder="0" applyAlignment="0" applyProtection="0"/>
  </cellStyleXfs>
  <cellXfs count="165">
    <xf numFmtId="0" fontId="0" fillId="0" borderId="0" xfId="0"/>
    <xf numFmtId="0" fontId="0" fillId="27" borderId="0" xfId="0" applyFill="1"/>
    <xf numFmtId="0" fontId="0" fillId="28" borderId="0" xfId="0" applyFill="1" applyAlignment="1">
      <alignment horizontal="center"/>
    </xf>
    <xf numFmtId="0" fontId="0" fillId="0" borderId="0" xfId="0" applyAlignment="1">
      <alignment horizontal="center"/>
    </xf>
    <xf numFmtId="0" fontId="0" fillId="29" borderId="0" xfId="0" applyFill="1"/>
    <xf numFmtId="0" fontId="0" fillId="0" borderId="17" xfId="0" applyBorder="1"/>
    <xf numFmtId="0" fontId="33" fillId="30" borderId="0" xfId="0" applyFont="1" applyFill="1" applyAlignment="1">
      <alignment horizontal="center"/>
    </xf>
    <xf numFmtId="0" fontId="0" fillId="31" borderId="0" xfId="0" applyFill="1"/>
    <xf numFmtId="0" fontId="0" fillId="32" borderId="0" xfId="0" applyFill="1"/>
    <xf numFmtId="0" fontId="33" fillId="32" borderId="0" xfId="0" applyFont="1" applyFill="1"/>
    <xf numFmtId="0" fontId="33" fillId="32" borderId="0" xfId="0" applyFont="1" applyFill="1" applyAlignment="1">
      <alignment horizontal="center"/>
    </xf>
    <xf numFmtId="0" fontId="0" fillId="32" borderId="17" xfId="0" applyFill="1" applyBorder="1"/>
    <xf numFmtId="0" fontId="0" fillId="33" borderId="0" xfId="0" applyFill="1"/>
    <xf numFmtId="0" fontId="0" fillId="33" borderId="0" xfId="0" applyFill="1" applyAlignment="1">
      <alignment horizontal="center"/>
    </xf>
    <xf numFmtId="9" fontId="0" fillId="0" borderId="0" xfId="60" applyFont="1" applyFill="1" applyBorder="1" applyAlignment="1">
      <alignment horizontal="center" vertical="center"/>
    </xf>
    <xf numFmtId="0" fontId="0" fillId="34" borderId="0" xfId="0" applyFill="1"/>
    <xf numFmtId="0" fontId="35" fillId="34" borderId="0" xfId="0" applyFont="1" applyFill="1"/>
    <xf numFmtId="0" fontId="0" fillId="34" borderId="10" xfId="0" applyFill="1" applyBorder="1" applyAlignment="1">
      <alignment horizontal="left" vertical="center"/>
    </xf>
    <xf numFmtId="0" fontId="34" fillId="34" borderId="0" xfId="0" applyFont="1" applyFill="1" applyAlignment="1">
      <alignment horizontal="center"/>
    </xf>
    <xf numFmtId="0" fontId="31" fillId="34" borderId="0" xfId="0" applyFont="1" applyFill="1"/>
    <xf numFmtId="0" fontId="34" fillId="34" borderId="0" xfId="0" applyFont="1" applyFill="1" applyAlignment="1">
      <alignment vertical="distributed"/>
    </xf>
    <xf numFmtId="0" fontId="0" fillId="34" borderId="10" xfId="0" applyFill="1" applyBorder="1"/>
    <xf numFmtId="0" fontId="0" fillId="34" borderId="10" xfId="0" applyFill="1" applyBorder="1" applyAlignment="1">
      <alignment horizontal="left"/>
    </xf>
    <xf numFmtId="0" fontId="0" fillId="34" borderId="0" xfId="0" applyFill="1" applyProtection="1">
      <protection locked="0"/>
    </xf>
    <xf numFmtId="0" fontId="0" fillId="0" borderId="18" xfId="0" applyBorder="1"/>
    <xf numFmtId="0" fontId="0" fillId="34" borderId="0" xfId="0" applyFill="1" applyAlignment="1">
      <alignment horizontal="left"/>
    </xf>
    <xf numFmtId="0" fontId="39" fillId="34" borderId="0" xfId="0" applyFont="1" applyFill="1"/>
    <xf numFmtId="0" fontId="0" fillId="34" borderId="0" xfId="0" applyFill="1" applyAlignment="1">
      <alignment horizontal="center" vertical="distributed"/>
    </xf>
    <xf numFmtId="0" fontId="0" fillId="34" borderId="0" xfId="0" applyFill="1" applyAlignment="1">
      <alignment horizontal="left" vertical="center"/>
    </xf>
    <xf numFmtId="0" fontId="0" fillId="34" borderId="12" xfId="0" applyFill="1" applyBorder="1"/>
    <xf numFmtId="0" fontId="0" fillId="34" borderId="11" xfId="0" applyFill="1" applyBorder="1"/>
    <xf numFmtId="0" fontId="0" fillId="34" borderId="22" xfId="0" applyFill="1" applyBorder="1"/>
    <xf numFmtId="0" fontId="34" fillId="34" borderId="0" xfId="0" applyFont="1" applyFill="1" applyAlignment="1">
      <alignment horizontal="center" vertical="center"/>
    </xf>
    <xf numFmtId="0" fontId="28" fillId="34" borderId="0" xfId="36" applyFill="1"/>
    <xf numFmtId="0" fontId="32" fillId="34" borderId="13" xfId="0" applyFont="1" applyFill="1" applyBorder="1" applyAlignment="1">
      <alignment vertical="center" wrapText="1"/>
    </xf>
    <xf numFmtId="0" fontId="32" fillId="34" borderId="14" xfId="0" applyFont="1" applyFill="1" applyBorder="1" applyAlignment="1">
      <alignment horizontal="center" vertical="center" wrapText="1"/>
    </xf>
    <xf numFmtId="0" fontId="32" fillId="34" borderId="15" xfId="0" applyFont="1" applyFill="1" applyBorder="1" applyAlignment="1">
      <alignment vertical="center" wrapText="1"/>
    </xf>
    <xf numFmtId="0" fontId="32" fillId="34" borderId="16" xfId="0" applyFont="1" applyFill="1" applyBorder="1" applyAlignment="1">
      <alignment horizontal="center" vertical="center" wrapText="1"/>
    </xf>
    <xf numFmtId="0" fontId="40" fillId="34" borderId="13" xfId="0" applyFont="1" applyFill="1" applyBorder="1" applyAlignment="1">
      <alignment vertical="center" wrapText="1"/>
    </xf>
    <xf numFmtId="0" fontId="40" fillId="34" borderId="14" xfId="0" applyFont="1" applyFill="1" applyBorder="1" applyAlignment="1">
      <alignment horizontal="center" vertical="center" wrapText="1"/>
    </xf>
    <xf numFmtId="14" fontId="35" fillId="34" borderId="0" xfId="0" applyNumberFormat="1" applyFont="1" applyFill="1" applyAlignment="1">
      <alignment horizontal="center" vertical="center"/>
    </xf>
    <xf numFmtId="0" fontId="35" fillId="34" borderId="10" xfId="0" applyFont="1" applyFill="1" applyBorder="1" applyProtection="1">
      <protection locked="0"/>
    </xf>
    <xf numFmtId="0" fontId="28" fillId="34" borderId="0" xfId="36" applyFill="1" applyAlignment="1" applyProtection="1">
      <alignment vertical="center"/>
      <protection locked="0"/>
    </xf>
    <xf numFmtId="0" fontId="0" fillId="34" borderId="0" xfId="0" applyFill="1" applyAlignment="1" applyProtection="1">
      <alignment horizontal="left" wrapText="1"/>
      <protection locked="0"/>
    </xf>
    <xf numFmtId="0" fontId="28" fillId="34" borderId="0" xfId="36" applyFill="1" applyAlignment="1" applyProtection="1">
      <protection locked="0"/>
    </xf>
    <xf numFmtId="0" fontId="35" fillId="34" borderId="0" xfId="0" applyFont="1" applyFill="1" applyProtection="1">
      <protection locked="0"/>
    </xf>
    <xf numFmtId="0" fontId="28" fillId="34" borderId="0" xfId="36" applyFill="1" applyProtection="1">
      <protection locked="0"/>
    </xf>
    <xf numFmtId="0" fontId="28" fillId="34" borderId="11" xfId="36" applyFill="1" applyBorder="1" applyAlignment="1" applyProtection="1">
      <protection locked="0"/>
    </xf>
    <xf numFmtId="0" fontId="28" fillId="34" borderId="0" xfId="36" applyFill="1" applyAlignment="1" applyProtection="1">
      <alignment horizontal="left"/>
      <protection locked="0"/>
    </xf>
    <xf numFmtId="0" fontId="28" fillId="34" borderId="0" xfId="36" applyFill="1" applyAlignment="1">
      <alignment horizontal="left"/>
    </xf>
    <xf numFmtId="0" fontId="0" fillId="34" borderId="10" xfId="0" applyFill="1" applyBorder="1" applyAlignment="1">
      <alignment vertical="distributed"/>
    </xf>
    <xf numFmtId="0" fontId="0" fillId="0" borderId="0" xfId="0"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0" fillId="0" borderId="0" xfId="0" applyAlignment="1">
      <alignment horizontal="left" vertical="center" indent="1"/>
    </xf>
    <xf numFmtId="0" fontId="41"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wrapText="1"/>
    </xf>
    <xf numFmtId="0" fontId="41" fillId="0" borderId="0" xfId="0" applyFont="1" applyAlignment="1">
      <alignment wrapText="1"/>
    </xf>
    <xf numFmtId="0" fontId="45" fillId="35" borderId="0" xfId="0" applyFont="1" applyFill="1" applyAlignment="1">
      <alignment horizontal="left" vertical="center"/>
    </xf>
    <xf numFmtId="0" fontId="46" fillId="35" borderId="0" xfId="0" applyFont="1" applyFill="1"/>
    <xf numFmtId="0" fontId="47" fillId="0" borderId="0" xfId="0" applyFont="1" applyAlignment="1">
      <alignment horizontal="left" vertical="center"/>
    </xf>
    <xf numFmtId="0" fontId="45" fillId="0" borderId="0" xfId="0" applyFont="1" applyAlignment="1">
      <alignment vertical="center"/>
    </xf>
    <xf numFmtId="0" fontId="45" fillId="0" borderId="0" xfId="0" applyFont="1"/>
    <xf numFmtId="0" fontId="35" fillId="34" borderId="10" xfId="0" applyFont="1" applyFill="1" applyBorder="1" applyAlignment="1" applyProtection="1">
      <alignment vertical="top" wrapText="1"/>
      <protection locked="0"/>
    </xf>
    <xf numFmtId="0" fontId="28" fillId="34" borderId="0" xfId="36" applyFill="1" applyAlignment="1"/>
    <xf numFmtId="0" fontId="0" fillId="0" borderId="11" xfId="0" applyBorder="1"/>
    <xf numFmtId="0" fontId="0" fillId="0" borderId="19" xfId="0" applyBorder="1"/>
    <xf numFmtId="0" fontId="0" fillId="0" borderId="0" xfId="0" applyAlignment="1">
      <alignment vertical="distributed"/>
    </xf>
    <xf numFmtId="0" fontId="0" fillId="0" borderId="0" xfId="0" applyProtection="1">
      <protection locked="0"/>
    </xf>
    <xf numFmtId="0" fontId="34" fillId="0" borderId="0" xfId="0" applyFont="1" applyAlignment="1">
      <alignment horizontal="center" vertical="distributed"/>
    </xf>
    <xf numFmtId="0" fontId="0" fillId="0" borderId="0" xfId="24" applyNumberFormat="1" applyFont="1" applyFill="1" applyBorder="1" applyAlignment="1">
      <alignment horizontal="center" vertical="center" wrapText="1" shrinkToFit="1"/>
    </xf>
    <xf numFmtId="0" fontId="0" fillId="0" borderId="10" xfId="0" applyBorder="1" applyAlignment="1" applyProtection="1">
      <alignment vertical="distributed"/>
      <protection locked="0"/>
    </xf>
    <xf numFmtId="0" fontId="0" fillId="0" borderId="10" xfId="0" applyBorder="1" applyAlignment="1" applyProtection="1">
      <alignment horizontal="center" vertical="distributed"/>
      <protection locked="0"/>
    </xf>
    <xf numFmtId="0" fontId="0" fillId="0" borderId="23" xfId="0" applyBorder="1" applyAlignment="1" applyProtection="1">
      <alignment vertical="distributed"/>
      <protection locked="0"/>
    </xf>
    <xf numFmtId="0" fontId="31" fillId="36" borderId="10" xfId="25" applyNumberFormat="1" applyFont="1" applyFill="1" applyBorder="1" applyAlignment="1">
      <alignment horizontal="center" vertical="center" wrapText="1" shrinkToFit="1"/>
    </xf>
    <xf numFmtId="0" fontId="34" fillId="0" borderId="25" xfId="0" applyFont="1" applyBorder="1" applyAlignment="1">
      <alignment horizontal="center" vertical="distributed"/>
    </xf>
    <xf numFmtId="0" fontId="34" fillId="0" borderId="25" xfId="0" applyFont="1" applyBorder="1" applyAlignment="1">
      <alignment horizontal="center" vertical="center"/>
    </xf>
    <xf numFmtId="0" fontId="0" fillId="0" borderId="25" xfId="0" applyBorder="1"/>
    <xf numFmtId="0" fontId="0" fillId="0" borderId="26" xfId="0" applyBorder="1"/>
    <xf numFmtId="0" fontId="0" fillId="0" borderId="27" xfId="0" applyBorder="1" applyAlignment="1">
      <alignment horizontal="center"/>
    </xf>
    <xf numFmtId="0" fontId="0" fillId="0" borderId="28" xfId="0" applyBorder="1"/>
    <xf numFmtId="0" fontId="0" fillId="0" borderId="29" xfId="0" applyBorder="1" applyAlignment="1" applyProtection="1">
      <alignment vertical="distributed"/>
      <protection locked="0"/>
    </xf>
    <xf numFmtId="0" fontId="0" fillId="0" borderId="30" xfId="0" applyBorder="1" applyAlignment="1" applyProtection="1">
      <alignment vertical="distributed"/>
      <protection locked="0"/>
    </xf>
    <xf numFmtId="0" fontId="0" fillId="0" borderId="27" xfId="0" applyBorder="1" applyProtection="1">
      <protection locked="0"/>
    </xf>
    <xf numFmtId="0" fontId="0" fillId="0" borderId="28" xfId="0" applyBorder="1" applyProtection="1">
      <protection locked="0"/>
    </xf>
    <xf numFmtId="0" fontId="0" fillId="0" borderId="28"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0" xfId="0" applyAlignment="1">
      <alignment horizontal="center" vertical="center"/>
    </xf>
    <xf numFmtId="0" fontId="33" fillId="0" borderId="0" xfId="0" applyFont="1" applyAlignment="1">
      <alignment horizontal="center"/>
    </xf>
    <xf numFmtId="0" fontId="36" fillId="0" borderId="0" xfId="23" applyNumberFormat="1" applyFont="1" applyFill="1" applyBorder="1" applyAlignment="1">
      <alignment horizontal="center" vertical="center" wrapText="1" shrinkToFit="1"/>
    </xf>
    <xf numFmtId="0" fontId="33" fillId="0" borderId="0" xfId="24" applyNumberFormat="1" applyFont="1" applyFill="1" applyBorder="1" applyAlignment="1">
      <alignment horizontal="center" vertical="center" wrapText="1" shrinkToFit="1"/>
    </xf>
    <xf numFmtId="0" fontId="33" fillId="0" borderId="0" xfId="0" applyFont="1"/>
    <xf numFmtId="0" fontId="0" fillId="0" borderId="0" xfId="0" applyAlignment="1">
      <alignment horizontal="left"/>
    </xf>
    <xf numFmtId="9" fontId="0" fillId="0" borderId="0" xfId="60" applyFont="1" applyFill="1" applyBorder="1" applyAlignment="1" applyProtection="1">
      <alignment horizontal="center" vertical="center"/>
    </xf>
    <xf numFmtId="0" fontId="38" fillId="0" borderId="0" xfId="0" applyFont="1" applyAlignment="1">
      <alignment horizontal="center" vertical="center"/>
    </xf>
    <xf numFmtId="0" fontId="0" fillId="0" borderId="11" xfId="0" applyBorder="1" applyAlignment="1">
      <alignment horizontal="center" vertical="center"/>
    </xf>
    <xf numFmtId="9" fontId="0" fillId="0" borderId="11" xfId="60" applyFont="1" applyFill="1" applyBorder="1" applyAlignment="1">
      <alignment horizontal="center" vertical="center"/>
    </xf>
    <xf numFmtId="0" fontId="49" fillId="0" borderId="0" xfId="0" applyFont="1" applyAlignment="1">
      <alignment vertical="center"/>
    </xf>
    <xf numFmtId="0" fontId="34" fillId="0" borderId="0" xfId="25" applyNumberFormat="1" applyFont="1" applyFill="1" applyBorder="1" applyAlignment="1">
      <alignment vertical="center" wrapText="1" shrinkToFit="1"/>
    </xf>
    <xf numFmtId="0" fontId="0" fillId="0" borderId="34" xfId="0" applyBorder="1" applyAlignment="1">
      <alignment horizontal="left" vertical="distributed"/>
    </xf>
    <xf numFmtId="0" fontId="0" fillId="0" borderId="34" xfId="0" applyBorder="1" applyAlignment="1" applyProtection="1">
      <alignment horizontal="left" vertical="distributed"/>
      <protection locked="0"/>
    </xf>
    <xf numFmtId="0" fontId="0" fillId="0" borderId="34" xfId="0" applyBorder="1" applyProtection="1">
      <protection locked="0"/>
    </xf>
    <xf numFmtId="0" fontId="0" fillId="0" borderId="34" xfId="0" applyBorder="1" applyAlignment="1">
      <alignment horizontal="center" vertical="center"/>
    </xf>
    <xf numFmtId="0" fontId="0" fillId="0" borderId="34" xfId="0" applyBorder="1" applyAlignment="1" applyProtection="1">
      <alignment horizontal="center" vertical="center"/>
      <protection locked="0"/>
    </xf>
    <xf numFmtId="9" fontId="0" fillId="0" borderId="34" xfId="60" applyFont="1" applyFill="1" applyBorder="1" applyAlignment="1">
      <alignment horizontal="center" vertical="center"/>
    </xf>
    <xf numFmtId="0" fontId="0" fillId="0" borderId="34" xfId="0" applyBorder="1"/>
    <xf numFmtId="0" fontId="0" fillId="0" borderId="34" xfId="0" applyBorder="1" applyAlignment="1" applyProtection="1">
      <alignment horizontal="center"/>
      <protection locked="0"/>
    </xf>
    <xf numFmtId="0" fontId="0" fillId="0" borderId="34" xfId="0" applyBorder="1" applyAlignment="1">
      <alignment horizontal="center"/>
    </xf>
    <xf numFmtId="9" fontId="0" fillId="0" borderId="41" xfId="60" applyFont="1" applyFill="1" applyBorder="1" applyAlignment="1">
      <alignment horizontal="center" vertical="center"/>
    </xf>
    <xf numFmtId="9" fontId="0" fillId="0" borderId="41" xfId="60" applyFont="1" applyFill="1" applyBorder="1" applyAlignment="1" applyProtection="1">
      <alignment horizontal="center" vertical="center"/>
    </xf>
    <xf numFmtId="0" fontId="0" fillId="0" borderId="41" xfId="0" applyBorder="1" applyProtection="1">
      <protection locked="0"/>
    </xf>
    <xf numFmtId="0" fontId="31" fillId="38" borderId="34" xfId="0" applyFont="1" applyFill="1" applyBorder="1" applyAlignment="1">
      <alignment horizontal="center" vertical="center"/>
    </xf>
    <xf numFmtId="0" fontId="31" fillId="38" borderId="34" xfId="0" applyFont="1" applyFill="1" applyBorder="1" applyAlignment="1">
      <alignment horizontal="center" vertical="distributed"/>
    </xf>
    <xf numFmtId="0" fontId="31" fillId="38" borderId="41" xfId="0" applyFont="1" applyFill="1" applyBorder="1" applyAlignment="1">
      <alignment horizontal="center" vertical="distributed"/>
    </xf>
    <xf numFmtId="0" fontId="49" fillId="38" borderId="34" xfId="0" applyFont="1" applyFill="1" applyBorder="1" applyAlignment="1">
      <alignment horizontal="center" vertical="center"/>
    </xf>
    <xf numFmtId="9" fontId="31" fillId="38" borderId="34" xfId="60" applyFont="1" applyFill="1" applyBorder="1" applyAlignment="1">
      <alignment horizontal="center" vertical="center"/>
    </xf>
    <xf numFmtId="9" fontId="31" fillId="38" borderId="41" xfId="60" applyFont="1" applyFill="1" applyBorder="1" applyAlignment="1">
      <alignment horizontal="center" vertical="center"/>
    </xf>
    <xf numFmtId="0" fontId="31" fillId="38" borderId="34" xfId="0" applyFont="1" applyFill="1" applyBorder="1" applyAlignment="1">
      <alignment horizontal="center" vertical="center" wrapText="1"/>
    </xf>
    <xf numFmtId="0" fontId="31" fillId="0" borderId="0" xfId="0" applyFont="1"/>
    <xf numFmtId="0" fontId="31" fillId="36" borderId="10" xfId="23" applyNumberFormat="1" applyFont="1" applyFill="1" applyBorder="1" applyAlignment="1">
      <alignment horizontal="center" vertical="center" wrapText="1" shrinkToFit="1"/>
    </xf>
    <xf numFmtId="0" fontId="31" fillId="36" borderId="10" xfId="25" applyNumberFormat="1" applyFont="1" applyFill="1" applyBorder="1" applyAlignment="1">
      <alignment horizontal="center" vertical="center" wrapText="1" shrinkToFit="1"/>
    </xf>
    <xf numFmtId="0" fontId="31" fillId="36" borderId="30" xfId="23" applyNumberFormat="1" applyFont="1" applyFill="1" applyBorder="1" applyAlignment="1">
      <alignment horizontal="center" vertical="center" wrapText="1" shrinkToFit="1"/>
    </xf>
    <xf numFmtId="0" fontId="31" fillId="36" borderId="23" xfId="25" applyNumberFormat="1" applyFont="1" applyFill="1" applyBorder="1" applyAlignment="1">
      <alignment horizontal="center" vertical="center" wrapText="1" shrinkToFit="1"/>
    </xf>
    <xf numFmtId="0" fontId="31" fillId="36" borderId="10" xfId="25" applyNumberFormat="1" applyFont="1" applyFill="1" applyBorder="1" applyAlignment="1">
      <alignment horizontal="center" vertical="distributed" wrapText="1" shrinkToFit="1"/>
    </xf>
    <xf numFmtId="0" fontId="31" fillId="36" borderId="29" xfId="25" applyNumberFormat="1" applyFont="1" applyFill="1" applyBorder="1" applyAlignment="1">
      <alignment horizontal="center" vertical="center" wrapText="1" shrinkToFit="1"/>
    </xf>
    <xf numFmtId="0" fontId="34" fillId="0" borderId="25" xfId="0" applyFont="1" applyBorder="1" applyAlignment="1">
      <alignment horizontal="center" vertical="distributed"/>
    </xf>
    <xf numFmtId="0" fontId="0" fillId="0" borderId="24" xfId="0" applyBorder="1" applyAlignment="1">
      <alignment horizontal="center"/>
    </xf>
    <xf numFmtId="0" fontId="0" fillId="0" borderId="25" xfId="0" applyBorder="1" applyAlignment="1">
      <alignment horizontal="center"/>
    </xf>
    <xf numFmtId="0" fontId="0" fillId="0" borderId="34" xfId="0" applyBorder="1" applyAlignment="1" applyProtection="1">
      <alignment horizontal="center" vertical="center"/>
      <protection locked="0"/>
    </xf>
    <xf numFmtId="0" fontId="0" fillId="0" borderId="34" xfId="0" applyBorder="1" applyAlignment="1">
      <alignment horizontal="left" vertical="distributed"/>
    </xf>
    <xf numFmtId="0" fontId="0" fillId="0" borderId="34" xfId="0" applyBorder="1" applyAlignment="1">
      <alignment horizontal="center" vertical="center"/>
    </xf>
    <xf numFmtId="0" fontId="0" fillId="0" borderId="34" xfId="0" applyBorder="1" applyAlignment="1">
      <alignment horizontal="left" vertical="distributed" wrapText="1"/>
    </xf>
    <xf numFmtId="0" fontId="0" fillId="0" borderId="0" xfId="0" applyAlignment="1">
      <alignment horizontal="center"/>
    </xf>
    <xf numFmtId="0" fontId="31" fillId="0" borderId="34" xfId="0" applyFont="1" applyBorder="1" applyAlignment="1">
      <alignment horizontal="center" vertical="center"/>
    </xf>
    <xf numFmtId="0" fontId="34" fillId="37" borderId="34" xfId="0" applyFont="1" applyFill="1" applyBorder="1" applyAlignment="1">
      <alignment horizontal="center" vertical="center"/>
    </xf>
    <xf numFmtId="0" fontId="49" fillId="0" borderId="0" xfId="25" applyNumberFormat="1" applyFont="1" applyFill="1" applyBorder="1" applyAlignment="1">
      <alignment horizontal="center" vertical="center" wrapText="1" shrinkToFit="1"/>
    </xf>
    <xf numFmtId="0" fontId="34" fillId="37" borderId="34" xfId="25" applyNumberFormat="1" applyFont="1" applyFill="1" applyBorder="1" applyAlignment="1">
      <alignment horizontal="center" vertical="center" wrapText="1" shrinkToFit="1"/>
    </xf>
    <xf numFmtId="0" fontId="31" fillId="38" borderId="42" xfId="0" applyFont="1" applyFill="1" applyBorder="1" applyAlignment="1">
      <alignment horizontal="center" vertical="center" wrapText="1"/>
    </xf>
    <xf numFmtId="0" fontId="31" fillId="38" borderId="43" xfId="0" applyFont="1" applyFill="1" applyBorder="1" applyAlignment="1">
      <alignment horizontal="center" vertical="center" wrapText="1"/>
    </xf>
    <xf numFmtId="0" fontId="34" fillId="0" borderId="34" xfId="25" applyNumberFormat="1" applyFont="1" applyFill="1" applyBorder="1" applyAlignment="1" applyProtection="1">
      <alignment horizontal="center" vertical="center" wrapText="1" shrinkToFit="1"/>
      <protection locked="0"/>
    </xf>
    <xf numFmtId="15" fontId="34" fillId="37" borderId="34" xfId="25" applyNumberFormat="1" applyFont="1" applyFill="1" applyBorder="1" applyAlignment="1">
      <alignment horizontal="center" vertical="center" wrapText="1" shrinkToFit="1"/>
    </xf>
    <xf numFmtId="15" fontId="34" fillId="0" borderId="35" xfId="25" applyNumberFormat="1" applyFont="1" applyFill="1" applyBorder="1" applyAlignment="1" applyProtection="1">
      <alignment horizontal="center" vertical="center" wrapText="1" shrinkToFit="1"/>
      <protection locked="0"/>
    </xf>
    <xf numFmtId="15" fontId="34" fillId="0" borderId="36" xfId="25" applyNumberFormat="1" applyFont="1" applyFill="1" applyBorder="1" applyAlignment="1" applyProtection="1">
      <alignment horizontal="center" vertical="center" wrapText="1" shrinkToFit="1"/>
      <protection locked="0"/>
    </xf>
    <xf numFmtId="15" fontId="34" fillId="0" borderId="37" xfId="25" applyNumberFormat="1" applyFont="1" applyFill="1" applyBorder="1" applyAlignment="1" applyProtection="1">
      <alignment horizontal="center" vertical="center" wrapText="1" shrinkToFit="1"/>
      <protection locked="0"/>
    </xf>
    <xf numFmtId="15" fontId="34" fillId="0" borderId="38" xfId="25" applyNumberFormat="1" applyFont="1" applyFill="1" applyBorder="1" applyAlignment="1" applyProtection="1">
      <alignment horizontal="center" vertical="center" wrapText="1" shrinkToFit="1"/>
      <protection locked="0"/>
    </xf>
    <xf numFmtId="15" fontId="34" fillId="0" borderId="39" xfId="25" applyNumberFormat="1" applyFont="1" applyFill="1" applyBorder="1" applyAlignment="1" applyProtection="1">
      <alignment horizontal="center" vertical="center" wrapText="1" shrinkToFit="1"/>
      <protection locked="0"/>
    </xf>
    <xf numFmtId="15" fontId="34" fillId="0" borderId="40" xfId="25" applyNumberFormat="1" applyFont="1" applyFill="1" applyBorder="1" applyAlignment="1" applyProtection="1">
      <alignment horizontal="center" vertical="center" wrapText="1" shrinkToFit="1"/>
      <protection locked="0"/>
    </xf>
    <xf numFmtId="0" fontId="34" fillId="0" borderId="0" xfId="0" applyFont="1" applyAlignment="1">
      <alignment horizontal="center" vertical="distributed"/>
    </xf>
    <xf numFmtId="0" fontId="34" fillId="0" borderId="0" xfId="0" applyFont="1" applyAlignment="1">
      <alignment horizontal="left" vertical="center"/>
    </xf>
    <xf numFmtId="0" fontId="31" fillId="37" borderId="34" xfId="0" applyFont="1" applyFill="1" applyBorder="1" applyAlignment="1">
      <alignment horizontal="center" vertical="center"/>
    </xf>
    <xf numFmtId="0" fontId="31" fillId="38" borderId="34" xfId="25" applyNumberFormat="1" applyFont="1" applyFill="1" applyBorder="1" applyAlignment="1">
      <alignment horizontal="center" vertical="center" wrapText="1" shrinkToFit="1"/>
    </xf>
    <xf numFmtId="0" fontId="31" fillId="38" borderId="41" xfId="25" applyNumberFormat="1" applyFont="1" applyFill="1" applyBorder="1" applyAlignment="1">
      <alignment horizontal="center" vertical="center" wrapText="1" shrinkToFit="1"/>
    </xf>
    <xf numFmtId="0" fontId="31" fillId="37" borderId="41" xfId="0" applyFont="1" applyFill="1" applyBorder="1" applyAlignment="1">
      <alignment horizontal="center" vertical="center"/>
    </xf>
    <xf numFmtId="0" fontId="31" fillId="37" borderId="34" xfId="25" applyNumberFormat="1" applyFont="1" applyFill="1" applyBorder="1" applyAlignment="1">
      <alignment horizontal="center" vertical="center" wrapText="1" shrinkToFit="1"/>
    </xf>
    <xf numFmtId="0" fontId="49" fillId="38" borderId="34" xfId="25" applyNumberFormat="1" applyFont="1" applyFill="1" applyBorder="1" applyAlignment="1">
      <alignment horizontal="center" vertical="center" wrapText="1" shrinkToFit="1"/>
    </xf>
    <xf numFmtId="0" fontId="49" fillId="38" borderId="41" xfId="25" applyNumberFormat="1" applyFont="1" applyFill="1" applyBorder="1" applyAlignment="1">
      <alignment horizontal="center" vertical="center" wrapText="1" shrinkToFit="1"/>
    </xf>
    <xf numFmtId="0" fontId="0" fillId="34" borderId="20" xfId="0" applyFill="1" applyBorder="1" applyAlignment="1">
      <alignment horizontal="left" vertical="distributed"/>
    </xf>
    <xf numFmtId="0" fontId="0" fillId="34" borderId="21" xfId="0" applyFill="1" applyBorder="1" applyAlignment="1">
      <alignment horizontal="left" vertical="distributed"/>
    </xf>
    <xf numFmtId="0" fontId="0" fillId="34" borderId="0" xfId="0" applyFill="1" applyAlignment="1">
      <alignment horizontal="left"/>
    </xf>
    <xf numFmtId="0" fontId="28" fillId="34" borderId="0" xfId="36" applyFill="1" applyBorder="1" applyAlignment="1" applyProtection="1">
      <alignment horizontal="left"/>
      <protection locked="0"/>
    </xf>
    <xf numFmtId="0" fontId="0" fillId="34" borderId="0" xfId="0" applyFill="1" applyAlignment="1" applyProtection="1">
      <alignment horizontal="left"/>
      <protection locked="0"/>
    </xf>
    <xf numFmtId="0" fontId="28" fillId="34" borderId="0" xfId="36" applyFill="1" applyAlignment="1">
      <alignment horizontal="left"/>
    </xf>
  </cellXfs>
  <cellStyles count="61">
    <cellStyle name="20% - Énfasis1" xfId="1" xr:uid="{00000000-0005-0000-0000-000000000000}"/>
    <cellStyle name="20% - Énfasis2" xfId="2" xr:uid="{00000000-0005-0000-0000-000001000000}"/>
    <cellStyle name="20% - Énfasis3" xfId="3" xr:uid="{00000000-0005-0000-0000-000002000000}"/>
    <cellStyle name="20% - Énfasis4" xfId="4" xr:uid="{00000000-0005-0000-0000-000003000000}"/>
    <cellStyle name="20% - Énfasis5" xfId="5" xr:uid="{00000000-0005-0000-0000-000004000000}"/>
    <cellStyle name="20% - Énfasis6" xfId="6" xr:uid="{00000000-0005-0000-0000-000005000000}"/>
    <cellStyle name="40% - Énfasis1" xfId="7" xr:uid="{00000000-0005-0000-0000-000006000000}"/>
    <cellStyle name="40% - Énfasis2" xfId="8" xr:uid="{00000000-0005-0000-0000-000007000000}"/>
    <cellStyle name="40% - Énfasis3" xfId="9" xr:uid="{00000000-0005-0000-0000-000008000000}"/>
    <cellStyle name="40% - Énfasis4" xfId="10" xr:uid="{00000000-0005-0000-0000-000009000000}"/>
    <cellStyle name="40% - Énfasis5" xfId="11" xr:uid="{00000000-0005-0000-0000-00000A000000}"/>
    <cellStyle name="40% - Énfasis6" xfId="12" xr:uid="{00000000-0005-0000-0000-00000B000000}"/>
    <cellStyle name="60% - Énfasis1" xfId="13" xr:uid="{00000000-0005-0000-0000-00000C000000}"/>
    <cellStyle name="60% - Énfasis2" xfId="14" xr:uid="{00000000-0005-0000-0000-00000D000000}"/>
    <cellStyle name="60% - Énfasis3" xfId="15" xr:uid="{00000000-0005-0000-0000-00000E000000}"/>
    <cellStyle name="60% - Énfasis4" xfId="16" xr:uid="{00000000-0005-0000-0000-00000F000000}"/>
    <cellStyle name="60% - Énfasis5" xfId="17" xr:uid="{00000000-0005-0000-0000-000010000000}"/>
    <cellStyle name="60% - Énfasis6" xfId="18" xr:uid="{00000000-0005-0000-0000-000011000000}"/>
    <cellStyle name="Buena" xfId="19" xr:uid="{00000000-0005-0000-0000-000012000000}"/>
    <cellStyle name="Cálculo 2" xfId="20" xr:uid="{00000000-0005-0000-0000-000013000000}"/>
    <cellStyle name="Celda de comprobación" xfId="21" xr:uid="{00000000-0005-0000-0000-000014000000}"/>
    <cellStyle name="Celda vinculada" xfId="22" xr:uid="{00000000-0005-0000-0000-000015000000}"/>
    <cellStyle name="Cor3" xfId="23" builtinId="37"/>
    <cellStyle name="Cor5" xfId="24" builtinId="45"/>
    <cellStyle name="Cor6" xfId="25" builtinId="49"/>
    <cellStyle name="Encabezado 4" xfId="26" xr:uid="{00000000-0005-0000-0000-000019000000}"/>
    <cellStyle name="Énfasis1" xfId="27" xr:uid="{00000000-0005-0000-0000-00001A000000}"/>
    <cellStyle name="Énfasis2" xfId="28" xr:uid="{00000000-0005-0000-0000-00001B000000}"/>
    <cellStyle name="Énfasis3" xfId="29" xr:uid="{00000000-0005-0000-0000-00001C000000}"/>
    <cellStyle name="Énfasis4" xfId="30" xr:uid="{00000000-0005-0000-0000-00001D000000}"/>
    <cellStyle name="Énfasis5" xfId="31" xr:uid="{00000000-0005-0000-0000-00001E000000}"/>
    <cellStyle name="Énfasis6" xfId="32" xr:uid="{00000000-0005-0000-0000-00001F000000}"/>
    <cellStyle name="Entrada 2" xfId="33" xr:uid="{00000000-0005-0000-0000-000020000000}"/>
    <cellStyle name="Heading" xfId="34" xr:uid="{00000000-0005-0000-0000-000021000000}"/>
    <cellStyle name="Heading1" xfId="35" xr:uid="{00000000-0005-0000-0000-000022000000}"/>
    <cellStyle name="Hiperligação" xfId="36" builtinId="8"/>
    <cellStyle name="Incorrecto 2" xfId="37" xr:uid="{00000000-0005-0000-0000-000024000000}"/>
    <cellStyle name="Neutral" xfId="38" xr:uid="{00000000-0005-0000-0000-000025000000}"/>
    <cellStyle name="Normal" xfId="0" builtinId="0"/>
    <cellStyle name="Normal 2" xfId="39" xr:uid="{00000000-0005-0000-0000-000027000000}"/>
    <cellStyle name="Normal 3" xfId="40" xr:uid="{00000000-0005-0000-0000-000028000000}"/>
    <cellStyle name="Normal 3 2" xfId="41" xr:uid="{00000000-0005-0000-0000-000029000000}"/>
    <cellStyle name="Normal 4" xfId="42" xr:uid="{00000000-0005-0000-0000-00002A000000}"/>
    <cellStyle name="Normal 5" xfId="43" xr:uid="{00000000-0005-0000-0000-00002B000000}"/>
    <cellStyle name="Normal 6" xfId="44" xr:uid="{00000000-0005-0000-0000-00002C000000}"/>
    <cellStyle name="Normal 7" xfId="45" xr:uid="{00000000-0005-0000-0000-00002D000000}"/>
    <cellStyle name="Normal 8" xfId="46" xr:uid="{00000000-0005-0000-0000-00002E000000}"/>
    <cellStyle name="Normal 9" xfId="47" xr:uid="{00000000-0005-0000-0000-00002F000000}"/>
    <cellStyle name="Notas" xfId="48" xr:uid="{00000000-0005-0000-0000-000030000000}"/>
    <cellStyle name="Percentagem" xfId="60" builtinId="5"/>
    <cellStyle name="Percentagem 2" xfId="49" xr:uid="{00000000-0005-0000-0000-000032000000}"/>
    <cellStyle name="Result" xfId="50" xr:uid="{00000000-0005-0000-0000-000033000000}"/>
    <cellStyle name="Result2" xfId="51" xr:uid="{00000000-0005-0000-0000-000034000000}"/>
    <cellStyle name="Salida" xfId="52" xr:uid="{00000000-0005-0000-0000-000035000000}"/>
    <cellStyle name="Texto de advertencia" xfId="53" xr:uid="{00000000-0005-0000-0000-000036000000}"/>
    <cellStyle name="Texto Explicativo 2" xfId="54" xr:uid="{00000000-0005-0000-0000-000037000000}"/>
    <cellStyle name="Título 1" xfId="55" xr:uid="{00000000-0005-0000-0000-000038000000}"/>
    <cellStyle name="Título 2" xfId="56" xr:uid="{00000000-0005-0000-0000-000039000000}"/>
    <cellStyle name="Título 3" xfId="57" xr:uid="{00000000-0005-0000-0000-00003A000000}"/>
    <cellStyle name="Título 4" xfId="58" xr:uid="{00000000-0005-0000-0000-00003B000000}"/>
    <cellStyle name="Total 2" xfId="59" xr:uid="{00000000-0005-0000-0000-00003C000000}"/>
  </cellStyles>
  <dxfs count="0"/>
  <tableStyles count="0" defaultTableStyle="TableStyleMedium2" defaultPivotStyle="PivotStyleLight16"/>
  <colors>
    <mruColors>
      <color rgb="FF007673"/>
      <color rgb="FF9A0000"/>
      <color rgb="FFFFE9A3"/>
      <color rgb="FF00A6A2"/>
      <color rgb="FFB4AB7E"/>
      <color rgb="FFE2DECC"/>
      <color rgb="FFE5E2D1"/>
      <color rgb="FFA40000"/>
      <color rgb="FFA1A488"/>
      <color rgb="FFC4BC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2143125</xdr:colOff>
      <xdr:row>1</xdr:row>
      <xdr:rowOff>85725</xdr:rowOff>
    </xdr:from>
    <xdr:to>
      <xdr:col>2</xdr:col>
      <xdr:colOff>2752725</xdr:colOff>
      <xdr:row>3</xdr:row>
      <xdr:rowOff>114300</xdr:rowOff>
    </xdr:to>
    <xdr:pic>
      <xdr:nvPicPr>
        <xdr:cNvPr id="3271" name="Imagem 2">
          <a:extLst>
            <a:ext uri="{FF2B5EF4-FFF2-40B4-BE49-F238E27FC236}">
              <a16:creationId xmlns:a16="http://schemas.microsoft.com/office/drawing/2014/main" id="{00000000-0008-0000-0000-0000C7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71450"/>
          <a:ext cx="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194312</xdr:colOff>
      <xdr:row>1</xdr:row>
      <xdr:rowOff>9526</xdr:rowOff>
    </xdr:from>
    <xdr:to>
      <xdr:col>1</xdr:col>
      <xdr:colOff>1003936</xdr:colOff>
      <xdr:row>1</xdr:row>
      <xdr:rowOff>542926</xdr:rowOff>
    </xdr:to>
    <xdr:pic>
      <xdr:nvPicPr>
        <xdr:cNvPr id="7" name="Imagem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61952" y="100966"/>
          <a:ext cx="809624" cy="533400"/>
        </a:xfrm>
        <a:prstGeom prst="rect">
          <a:avLst/>
        </a:prstGeom>
        <a:noFill/>
      </xdr:spPr>
    </xdr:pic>
    <xdr:clientData/>
  </xdr:twoCellAnchor>
  <xdr:twoCellAnchor>
    <xdr:from>
      <xdr:col>1</xdr:col>
      <xdr:colOff>443156</xdr:colOff>
      <xdr:row>6</xdr:row>
      <xdr:rowOff>92785</xdr:rowOff>
    </xdr:from>
    <xdr:to>
      <xdr:col>6</xdr:col>
      <xdr:colOff>1041998</xdr:colOff>
      <xdr:row>12</xdr:row>
      <xdr:rowOff>52891</xdr:rowOff>
    </xdr:to>
    <xdr:sp macro="" textlink="">
      <xdr:nvSpPr>
        <xdr:cNvPr id="8" name="CaixaDeTexto 7">
          <a:extLst>
            <a:ext uri="{FF2B5EF4-FFF2-40B4-BE49-F238E27FC236}">
              <a16:creationId xmlns:a16="http://schemas.microsoft.com/office/drawing/2014/main" id="{00000000-0008-0000-0000-000008000000}"/>
            </a:ext>
          </a:extLst>
        </xdr:cNvPr>
        <xdr:cNvSpPr txBox="1"/>
      </xdr:nvSpPr>
      <xdr:spPr>
        <a:xfrm>
          <a:off x="600038" y="2946550"/>
          <a:ext cx="8764195" cy="1543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050" b="1">
              <a:solidFill>
                <a:schemeClr val="dk1"/>
              </a:solidFill>
              <a:effectLst/>
              <a:latin typeface="Trebuchet MS" panose="020B0603020202020204" pitchFamily="34" charset="0"/>
              <a:ea typeface="+mn-ea"/>
              <a:cs typeface="+mn-cs"/>
            </a:rPr>
            <a:t>GARANTIA DE PROTEÇÃO DE DADOS</a:t>
          </a:r>
        </a:p>
        <a:p>
          <a:pPr lvl="0"/>
          <a:r>
            <a:rPr lang="pt-PT" sz="1000">
              <a:solidFill>
                <a:schemeClr val="dk1"/>
              </a:solidFill>
              <a:effectLst/>
              <a:latin typeface="Trebuchet MS" panose="020B0603020202020204" pitchFamily="34" charset="0"/>
              <a:ea typeface="+mn-ea"/>
              <a:cs typeface="+mn-cs"/>
            </a:rPr>
            <a:t>- Os dados pessoais recolhidos, serão exclusivamente utilizados na realização de todos os procedimentos necessários para a notificação do produto.</a:t>
          </a:r>
        </a:p>
        <a:p>
          <a:pPr lvl="0"/>
          <a:r>
            <a:rPr lang="pt-PT" sz="1000">
              <a:solidFill>
                <a:schemeClr val="dk1"/>
              </a:solidFill>
              <a:effectLst/>
              <a:latin typeface="Trebuchet MS" panose="020B0603020202020204" pitchFamily="34" charset="0"/>
              <a:ea typeface="+mn-ea"/>
              <a:cs typeface="+mn-cs"/>
            </a:rPr>
            <a:t>- O tratamento dos dados é efetuado segundo o disposto no Regulamento Geral de Proteção de Dados (RGPD).</a:t>
          </a:r>
        </a:p>
        <a:p>
          <a:pPr lvl="0"/>
          <a:r>
            <a:rPr lang="pt-PT" sz="1000">
              <a:solidFill>
                <a:schemeClr val="dk1"/>
              </a:solidFill>
              <a:effectLst/>
              <a:latin typeface="Trebuchet MS" panose="020B0603020202020204" pitchFamily="34" charset="0"/>
              <a:ea typeface="+mn-ea"/>
              <a:cs typeface="+mn-cs"/>
            </a:rPr>
            <a:t>- Como Titular dos dados, tem o direto à alteração dos dados inexatos e posteriormente, à oposição ao tratamento dos dados, a não ser que o Responsável pelotratamento apresente razões legítimas para prosseguir com o tratamento.</a:t>
          </a:r>
        </a:p>
        <a:p>
          <a:pPr lvl="0"/>
          <a:r>
            <a:rPr lang="pt-PT" sz="1000">
              <a:solidFill>
                <a:schemeClr val="dk1"/>
              </a:solidFill>
              <a:effectLst/>
              <a:latin typeface="Trebuchet MS" panose="020B0603020202020204" pitchFamily="34" charset="0"/>
              <a:ea typeface="+mn-ea"/>
              <a:cs typeface="+mn-cs"/>
            </a:rPr>
            <a:t>- Com a entrega deste modelo de notificação está a dar autorização para a utilização destes dados conforme o acima explicitado.</a:t>
          </a:r>
        </a:p>
        <a:p>
          <a:pPr lvl="0"/>
          <a:r>
            <a:rPr lang="pt-PT" sz="1000">
              <a:solidFill>
                <a:schemeClr val="dk1"/>
              </a:solidFill>
              <a:effectLst/>
              <a:latin typeface="Trebuchet MS" panose="020B0603020202020204" pitchFamily="34" charset="0"/>
              <a:ea typeface="+mn-ea"/>
              <a:cs typeface="+mn-cs"/>
            </a:rPr>
            <a:t>-</a:t>
          </a:r>
          <a:r>
            <a:rPr lang="pt-PT" sz="1000" baseline="0">
              <a:solidFill>
                <a:schemeClr val="dk1"/>
              </a:solidFill>
              <a:effectLst/>
              <a:latin typeface="Trebuchet MS" panose="020B0603020202020204" pitchFamily="34" charset="0"/>
              <a:ea typeface="+mn-ea"/>
              <a:cs typeface="+mn-cs"/>
            </a:rPr>
            <a:t> </a:t>
          </a:r>
          <a:r>
            <a:rPr lang="pt-PT" sz="1000">
              <a:solidFill>
                <a:schemeClr val="dk1"/>
              </a:solidFill>
              <a:effectLst/>
              <a:latin typeface="Trebuchet MS" panose="020B0603020202020204" pitchFamily="34" charset="0"/>
              <a:ea typeface="+mn-ea"/>
              <a:cs typeface="+mn-cs"/>
            </a:rPr>
            <a:t>A DGAV pode utilizar os contactos recolhidos desta forma, quer para comunicações no âmbito do Controlo Oficial quer para o cumprimento de tarefas a executar sobre a mesma matéria (exemplos: estudos de dados nacionais e da UE, inquéritos, outros controlos oficiais).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180975</xdr:rowOff>
    </xdr:from>
    <xdr:to>
      <xdr:col>11</xdr:col>
      <xdr:colOff>0</xdr:colOff>
      <xdr:row>3</xdr:row>
      <xdr:rowOff>209550</xdr:rowOff>
    </xdr:to>
    <xdr:pic>
      <xdr:nvPicPr>
        <xdr:cNvPr id="2263" name="Imagem 1">
          <a:extLst>
            <a:ext uri="{FF2B5EF4-FFF2-40B4-BE49-F238E27FC236}">
              <a16:creationId xmlns:a16="http://schemas.microsoft.com/office/drawing/2014/main" id="{00000000-0008-0000-0100-0000D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266700"/>
          <a:ext cx="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243279</xdr:colOff>
      <xdr:row>1</xdr:row>
      <xdr:rowOff>56365</xdr:rowOff>
    </xdr:from>
    <xdr:to>
      <xdr:col>1</xdr:col>
      <xdr:colOff>1037664</xdr:colOff>
      <xdr:row>1</xdr:row>
      <xdr:rowOff>538779</xdr:rowOff>
    </xdr:to>
    <xdr:pic>
      <xdr:nvPicPr>
        <xdr:cNvPr id="9" name="Imagem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13608" y="137047"/>
          <a:ext cx="794385" cy="482414"/>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alute.gov.it/imgs/C_17_pagineAree_1268_4_file.pdf" TargetMode="External"/><Relationship Id="rId3" Type="http://schemas.openxmlformats.org/officeDocument/2006/relationships/hyperlink" Target="http://www.gazzettaufficiale.it/eli/gu/2018/09/26/224/sg/pdf" TargetMode="External"/><Relationship Id="rId7" Type="http://schemas.openxmlformats.org/officeDocument/2006/relationships/hyperlink" Target="https://www.economie.gouv.fr/files/files/directions_services/dgccrf/securite/produits_alimentaires/Complement_alimentaire/CA_Liste_HE_janvier2019.pdf" TargetMode="External"/><Relationship Id="rId2" Type="http://schemas.openxmlformats.org/officeDocument/2006/relationships/hyperlink" Target="https://www.health.belgium.be/fr/version-consolidee-arrete-royal-du-29-aout-1997" TargetMode="External"/><Relationship Id="rId1" Type="http://schemas.openxmlformats.org/officeDocument/2006/relationships/hyperlink" Target="https://eur-lex.europa.eu/eli/reg_impl/2017/2470/oj" TargetMode="External"/><Relationship Id="rId6" Type="http://schemas.openxmlformats.org/officeDocument/2006/relationships/hyperlink" Target="https://www.boe.es/eli/es/rd/2018/03/16/130/dof/spa/pdf" TargetMode="External"/><Relationship Id="rId5" Type="http://schemas.openxmlformats.org/officeDocument/2006/relationships/hyperlink" Target="https://www.legifrance.gouv.fr/affichTexteArticle.do;jsessionid=1882EB230EF1DA7C40196CC13D2C74AB.tpdila07v_2?idArticle=LEGIARTI000029255052&amp;cidTexte=LEGITEXT000029255041&amp;dateTexte=20160819" TargetMode="External"/><Relationship Id="rId10" Type="http://schemas.openxmlformats.org/officeDocument/2006/relationships/printerSettings" Target="../printerSettings/printerSettings3.bin"/><Relationship Id="rId4" Type="http://schemas.openxmlformats.org/officeDocument/2006/relationships/hyperlink" Target="https://www.bvl.bund.de/SharedDocs/Berichte/08_Stoffliste_Bund_Bundeslaender/stofflisten_pflanzen_pflanzenteile_EN.pdf?__blob=publicationFile&amp;v=6" TargetMode="External"/><Relationship Id="rId9" Type="http://schemas.openxmlformats.org/officeDocument/2006/relationships/hyperlink" Target="https://ec.europa.eu/food/food-feed-portal/screen/novel-food-catalogue/sear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HB177"/>
  <sheetViews>
    <sheetView zoomScale="75" zoomScaleNormal="75" workbookViewId="0">
      <selection activeCell="G18" sqref="G18"/>
    </sheetView>
  </sheetViews>
  <sheetFormatPr defaultRowHeight="15" x14ac:dyDescent="0.25"/>
  <cols>
    <col min="1" max="1" width="2.28515625" customWidth="1"/>
    <col min="2" max="2" width="30.7109375" customWidth="1"/>
    <col min="3" max="3" width="27.7109375" style="66" customWidth="1"/>
    <col min="4" max="4" width="30.7109375" style="66" customWidth="1"/>
    <col min="5" max="5" width="17" style="66" customWidth="1"/>
    <col min="6" max="6" width="13" style="66" customWidth="1"/>
    <col min="7" max="7" width="27.7109375" style="66" customWidth="1"/>
    <col min="8" max="8" width="30.7109375" style="66" customWidth="1"/>
    <col min="9" max="9" width="17.7109375" style="66" customWidth="1"/>
    <col min="10" max="10" width="13" style="66" customWidth="1"/>
    <col min="11" max="11" width="27.7109375" style="66" customWidth="1"/>
    <col min="12" max="12" width="30.7109375" style="66" customWidth="1"/>
    <col min="13" max="13" width="15.42578125" style="66" customWidth="1"/>
    <col min="14" max="14" width="27.7109375" style="66" customWidth="1"/>
    <col min="15" max="15" width="8.7109375" style="66" customWidth="1"/>
    <col min="16" max="16" width="8.7109375" customWidth="1"/>
    <col min="17" max="17" width="15" style="66" customWidth="1"/>
    <col min="18" max="18" width="22.85546875" style="66" customWidth="1"/>
    <col min="19" max="19" width="36.42578125" style="66" customWidth="1"/>
    <col min="20" max="20" width="9.42578125" style="66" customWidth="1"/>
    <col min="21" max="21" width="9.42578125" customWidth="1"/>
    <col min="22" max="22" width="27.28515625" style="66" customWidth="1"/>
    <col min="23" max="23" width="31.7109375" style="66" customWidth="1"/>
    <col min="24" max="24" width="7.28515625" style="67" customWidth="1"/>
    <col min="25" max="37" width="46.140625" customWidth="1"/>
  </cols>
  <sheetData>
    <row r="1" spans="1:210" s="4" customFormat="1" ht="6.75" customHeight="1" thickBot="1" x14ac:dyDescent="0.3">
      <c r="A1"/>
      <c r="B1"/>
      <c r="C1"/>
      <c r="D1"/>
      <c r="E1"/>
      <c r="F1"/>
      <c r="G1"/>
      <c r="H1"/>
      <c r="I1"/>
      <c r="J1"/>
      <c r="K1"/>
      <c r="L1"/>
      <c r="M1"/>
      <c r="N1"/>
      <c r="O1"/>
      <c r="P1"/>
      <c r="Q1"/>
      <c r="R1"/>
      <c r="S1"/>
      <c r="T1"/>
      <c r="U1"/>
      <c r="V1"/>
      <c r="W1"/>
      <c r="X1" s="67"/>
      <c r="Y1"/>
      <c r="Z1"/>
      <c r="AA1"/>
      <c r="AB1"/>
      <c r="AC1"/>
      <c r="AD1"/>
      <c r="AE1"/>
      <c r="AF1"/>
      <c r="AG1"/>
      <c r="AH1"/>
      <c r="AI1"/>
      <c r="AJ1"/>
      <c r="AK1"/>
      <c r="AL1"/>
      <c r="AM1"/>
      <c r="AN1"/>
      <c r="AO1"/>
      <c r="AP1"/>
      <c r="AQ1"/>
      <c r="AR1" s="12"/>
      <c r="AS1" s="12"/>
      <c r="AT1" s="12"/>
      <c r="AU1" s="12"/>
      <c r="AV1" s="12"/>
      <c r="AW1" s="12"/>
      <c r="AX1" s="12"/>
    </row>
    <row r="2" spans="1:210" ht="52.5" customHeight="1" x14ac:dyDescent="0.25">
      <c r="B2" s="129"/>
      <c r="C2" s="130"/>
      <c r="D2" s="128" t="s">
        <v>478</v>
      </c>
      <c r="E2" s="128"/>
      <c r="F2" s="76"/>
      <c r="G2" s="77"/>
      <c r="H2" s="78"/>
      <c r="I2" s="78"/>
      <c r="J2" s="78"/>
      <c r="K2" s="78"/>
      <c r="L2" s="78"/>
      <c r="M2" s="78"/>
      <c r="N2" s="78"/>
      <c r="O2" s="78"/>
      <c r="P2" s="78"/>
      <c r="Q2" s="78"/>
      <c r="R2" s="78"/>
      <c r="S2" s="78"/>
      <c r="T2" s="78"/>
      <c r="U2" s="78"/>
      <c r="V2" s="78"/>
      <c r="W2" s="79"/>
      <c r="X2"/>
      <c r="AR2" s="12"/>
      <c r="AS2" s="12"/>
      <c r="AT2" s="12"/>
      <c r="AU2" s="12"/>
      <c r="AV2" s="12"/>
      <c r="AW2" s="12"/>
      <c r="AX2" s="12"/>
    </row>
    <row r="3" spans="1:210" s="12" customFormat="1" ht="12" customHeight="1" x14ac:dyDescent="0.25">
      <c r="A3"/>
      <c r="B3" s="80"/>
      <c r="C3" s="3"/>
      <c r="D3" s="70"/>
      <c r="E3" s="70"/>
      <c r="F3" s="70"/>
      <c r="G3"/>
      <c r="H3"/>
      <c r="I3"/>
      <c r="J3"/>
      <c r="K3"/>
      <c r="L3"/>
      <c r="M3"/>
      <c r="N3"/>
      <c r="O3"/>
      <c r="P3"/>
      <c r="Q3"/>
      <c r="R3"/>
      <c r="S3"/>
      <c r="T3"/>
      <c r="U3"/>
      <c r="V3"/>
      <c r="W3" s="81"/>
      <c r="X3"/>
      <c r="Y3"/>
      <c r="Z3"/>
      <c r="AA3"/>
      <c r="AB3"/>
      <c r="AC3"/>
      <c r="AD3"/>
      <c r="AE3"/>
      <c r="AF3"/>
      <c r="AG3"/>
      <c r="AH3"/>
      <c r="AI3"/>
      <c r="AJ3"/>
      <c r="AK3"/>
      <c r="AL3"/>
      <c r="AM3"/>
      <c r="AN3"/>
      <c r="AO3"/>
      <c r="AP3"/>
      <c r="AQ3"/>
    </row>
    <row r="4" spans="1:210" s="3" customFormat="1" ht="32.25" customHeight="1" x14ac:dyDescent="0.25">
      <c r="B4" s="127" t="s">
        <v>4</v>
      </c>
      <c r="C4" s="123" t="s">
        <v>6</v>
      </c>
      <c r="D4" s="123" t="s">
        <v>5</v>
      </c>
      <c r="E4" s="123" t="s">
        <v>367</v>
      </c>
      <c r="F4" s="123" t="s">
        <v>476</v>
      </c>
      <c r="G4" s="123" t="s">
        <v>7</v>
      </c>
      <c r="H4" s="123" t="s">
        <v>8</v>
      </c>
      <c r="I4" s="123" t="s">
        <v>470</v>
      </c>
      <c r="J4" s="123" t="s">
        <v>477</v>
      </c>
      <c r="K4" s="125" t="s">
        <v>9</v>
      </c>
      <c r="L4" s="123" t="s">
        <v>293</v>
      </c>
      <c r="M4" s="123" t="s">
        <v>471</v>
      </c>
      <c r="N4" s="123" t="s">
        <v>10</v>
      </c>
      <c r="O4" s="126" t="s">
        <v>11</v>
      </c>
      <c r="P4" s="126"/>
      <c r="Q4" s="126" t="s">
        <v>291</v>
      </c>
      <c r="R4" s="122" t="s">
        <v>294</v>
      </c>
      <c r="S4" s="123" t="s">
        <v>475</v>
      </c>
      <c r="T4" s="122" t="s">
        <v>13</v>
      </c>
      <c r="U4" s="122"/>
      <c r="V4" s="122" t="s">
        <v>14</v>
      </c>
      <c r="W4" s="124" t="s">
        <v>15</v>
      </c>
      <c r="X4" s="71"/>
      <c r="Y4"/>
      <c r="Z4"/>
      <c r="AA4"/>
      <c r="AB4"/>
      <c r="AC4"/>
      <c r="AD4"/>
      <c r="AE4"/>
      <c r="AF4"/>
      <c r="AG4"/>
      <c r="AH4"/>
      <c r="AI4"/>
      <c r="AJ4"/>
      <c r="AK4"/>
      <c r="AR4" s="13"/>
      <c r="AS4" s="13"/>
      <c r="AT4" s="13"/>
      <c r="AU4" s="13"/>
      <c r="AV4" s="13"/>
      <c r="AW4" s="13"/>
      <c r="AX4" s="13"/>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row>
    <row r="5" spans="1:210" ht="48.6" customHeight="1" x14ac:dyDescent="0.25">
      <c r="B5" s="127"/>
      <c r="C5" s="123"/>
      <c r="D5" s="123"/>
      <c r="E5" s="123"/>
      <c r="F5" s="123"/>
      <c r="G5" s="123"/>
      <c r="H5" s="123"/>
      <c r="I5" s="123"/>
      <c r="J5" s="123"/>
      <c r="K5" s="125"/>
      <c r="L5" s="123"/>
      <c r="M5" s="123"/>
      <c r="N5" s="123"/>
      <c r="O5" s="75" t="s">
        <v>12</v>
      </c>
      <c r="P5" s="75" t="s">
        <v>0</v>
      </c>
      <c r="Q5" s="126"/>
      <c r="R5" s="122"/>
      <c r="S5" s="123"/>
      <c r="T5" s="75" t="s">
        <v>12</v>
      </c>
      <c r="U5" s="75" t="s">
        <v>0</v>
      </c>
      <c r="V5" s="122"/>
      <c r="W5" s="124"/>
      <c r="X5"/>
      <c r="AR5" s="12"/>
      <c r="AS5" s="12"/>
      <c r="AT5" s="12"/>
      <c r="AU5" s="12"/>
      <c r="AV5" s="12"/>
      <c r="AW5" s="12"/>
      <c r="AX5" s="12"/>
    </row>
    <row r="6" spans="1:210" ht="74.25" customHeight="1" x14ac:dyDescent="0.25">
      <c r="A6" s="68"/>
      <c r="B6" s="82"/>
      <c r="C6" s="72"/>
      <c r="D6" s="72"/>
      <c r="E6" s="72"/>
      <c r="F6" s="72"/>
      <c r="G6" s="73"/>
      <c r="H6" s="72"/>
      <c r="I6" s="72"/>
      <c r="J6" s="72"/>
      <c r="K6" s="74"/>
      <c r="L6" s="72"/>
      <c r="M6" s="72"/>
      <c r="N6" s="72"/>
      <c r="O6" s="72"/>
      <c r="P6" s="72"/>
      <c r="Q6" s="72"/>
      <c r="R6" s="72"/>
      <c r="S6" s="72"/>
      <c r="T6" s="72"/>
      <c r="U6" s="72"/>
      <c r="V6" s="72"/>
      <c r="W6" s="83"/>
      <c r="X6"/>
      <c r="AR6" s="12"/>
      <c r="AS6" s="12"/>
      <c r="AT6" s="12"/>
      <c r="AU6" s="12"/>
      <c r="AV6" s="12"/>
      <c r="AW6" s="12"/>
      <c r="AX6" s="12"/>
    </row>
    <row r="7" spans="1:210" s="24" customFormat="1" ht="13.5" customHeight="1" x14ac:dyDescent="0.25">
      <c r="A7"/>
      <c r="B7" s="84"/>
      <c r="C7" s="69"/>
      <c r="D7" s="69"/>
      <c r="E7" s="69"/>
      <c r="F7" s="69"/>
      <c r="G7" s="69"/>
      <c r="H7" s="69"/>
      <c r="I7" s="69"/>
      <c r="J7" s="69"/>
      <c r="K7" s="69"/>
      <c r="L7" s="69"/>
      <c r="M7" s="69"/>
      <c r="N7" s="69"/>
      <c r="O7" s="69"/>
      <c r="P7" s="69"/>
      <c r="Q7" s="69"/>
      <c r="R7" s="69"/>
      <c r="S7" s="69"/>
      <c r="T7" s="69"/>
      <c r="U7" s="69"/>
      <c r="V7" s="69"/>
      <c r="W7" s="85"/>
      <c r="X7" s="69"/>
      <c r="Y7"/>
      <c r="Z7"/>
      <c r="AA7"/>
      <c r="AB7"/>
      <c r="AC7"/>
      <c r="AD7"/>
      <c r="AE7"/>
      <c r="AF7"/>
      <c r="AG7"/>
      <c r="AH7"/>
      <c r="AI7"/>
      <c r="AJ7"/>
      <c r="AK7"/>
      <c r="AL7"/>
      <c r="AM7"/>
      <c r="AN7"/>
      <c r="AO7"/>
      <c r="AP7"/>
      <c r="AQ7"/>
      <c r="AR7" s="12"/>
      <c r="AS7" s="12"/>
      <c r="AT7" s="12"/>
      <c r="AU7" s="12"/>
      <c r="AV7" s="12"/>
      <c r="AW7" s="12"/>
      <c r="AX7" s="12"/>
      <c r="AY7"/>
      <c r="AZ7"/>
      <c r="BA7"/>
      <c r="BB7"/>
      <c r="BC7"/>
      <c r="BD7"/>
      <c r="BE7"/>
      <c r="BF7"/>
      <c r="BG7"/>
      <c r="BH7"/>
      <c r="BI7"/>
      <c r="BJ7"/>
    </row>
    <row r="8" spans="1:210" ht="32.25" customHeight="1" x14ac:dyDescent="0.25">
      <c r="A8" s="3"/>
      <c r="B8" s="80"/>
      <c r="C8" s="3"/>
      <c r="D8" s="3"/>
      <c r="E8" s="3"/>
      <c r="F8" s="3"/>
      <c r="G8" s="3"/>
      <c r="H8" s="3"/>
      <c r="I8" s="3"/>
      <c r="J8" s="3"/>
      <c r="K8" s="3"/>
      <c r="L8" s="3"/>
      <c r="M8" s="3"/>
      <c r="N8" s="3"/>
      <c r="O8" s="3"/>
      <c r="P8" s="3"/>
      <c r="Q8" s="3"/>
      <c r="R8" s="3"/>
      <c r="S8" s="3"/>
      <c r="T8" s="3"/>
      <c r="U8" s="3"/>
      <c r="V8" s="3"/>
      <c r="W8" s="86"/>
      <c r="X8" s="3"/>
      <c r="Y8" s="3"/>
      <c r="Z8" s="3"/>
      <c r="AA8" s="3"/>
      <c r="AB8" s="3"/>
    </row>
    <row r="9" spans="1:210" ht="20.100000000000001" customHeight="1" x14ac:dyDescent="0.25">
      <c r="A9" s="3"/>
      <c r="B9" s="80"/>
      <c r="C9" s="3"/>
      <c r="D9" s="3"/>
      <c r="E9" s="3"/>
      <c r="F9" s="3"/>
      <c r="G9" s="3"/>
      <c r="H9" s="3"/>
      <c r="I9" s="3"/>
      <c r="J9" s="3"/>
      <c r="K9" s="3"/>
      <c r="L9" s="3"/>
      <c r="M9" s="3"/>
      <c r="N9" s="3"/>
      <c r="O9" s="3"/>
      <c r="P9" s="3"/>
      <c r="Q9" s="3"/>
      <c r="R9" s="3"/>
      <c r="S9" s="3"/>
      <c r="T9" s="3"/>
      <c r="U9" s="3"/>
      <c r="V9" s="3"/>
      <c r="W9" s="86"/>
      <c r="X9" s="3"/>
      <c r="Y9" s="3"/>
      <c r="Z9" s="3"/>
      <c r="AA9" s="3"/>
      <c r="AB9" s="3"/>
    </row>
    <row r="10" spans="1:210" ht="20.100000000000001" customHeight="1" x14ac:dyDescent="0.25">
      <c r="A10" s="3"/>
      <c r="B10" s="80"/>
      <c r="C10" s="3"/>
      <c r="D10" s="3"/>
      <c r="E10" s="3"/>
      <c r="F10" s="3"/>
      <c r="G10" s="3"/>
      <c r="H10" s="3"/>
      <c r="I10" s="3"/>
      <c r="J10" s="3"/>
      <c r="K10" s="3"/>
      <c r="L10" s="3"/>
      <c r="M10" s="3"/>
      <c r="N10" s="3"/>
      <c r="O10" s="3"/>
      <c r="P10" s="3"/>
      <c r="Q10" s="3"/>
      <c r="R10" s="3"/>
      <c r="S10" s="3"/>
      <c r="T10" s="3"/>
      <c r="U10" s="3"/>
      <c r="V10" s="3"/>
      <c r="W10" s="86"/>
      <c r="X10" s="3"/>
      <c r="Y10" s="3"/>
      <c r="Z10" s="3"/>
      <c r="AA10" s="3"/>
      <c r="AB10" s="3"/>
    </row>
    <row r="11" spans="1:210" ht="20.100000000000001" customHeight="1" x14ac:dyDescent="0.25">
      <c r="A11" s="3"/>
      <c r="B11" s="80"/>
      <c r="C11" s="3"/>
      <c r="D11" s="3"/>
      <c r="E11" s="3"/>
      <c r="F11" s="3"/>
      <c r="G11" s="3"/>
      <c r="H11" s="3"/>
      <c r="I11" s="3"/>
      <c r="J11" s="3"/>
      <c r="K11" s="3"/>
      <c r="L11" s="3"/>
      <c r="M11" s="3"/>
      <c r="N11" s="3"/>
      <c r="O11" s="3"/>
      <c r="P11" s="3"/>
      <c r="Q11" s="3"/>
      <c r="R11" s="3"/>
      <c r="S11" s="3"/>
      <c r="T11" s="3"/>
      <c r="U11" s="3"/>
      <c r="V11" s="3"/>
      <c r="W11" s="86"/>
      <c r="X11" s="3"/>
      <c r="Y11" s="3"/>
      <c r="Z11" s="3"/>
      <c r="AA11" s="3"/>
      <c r="AB11" s="3"/>
    </row>
    <row r="12" spans="1:210" ht="20.100000000000001" customHeight="1" x14ac:dyDescent="0.25">
      <c r="A12" s="3"/>
      <c r="B12" s="80"/>
      <c r="C12" s="3"/>
      <c r="D12" s="3"/>
      <c r="E12" s="3"/>
      <c r="F12" s="3"/>
      <c r="G12" s="3"/>
      <c r="H12" s="3"/>
      <c r="I12" s="3"/>
      <c r="J12" s="3"/>
      <c r="K12" s="3"/>
      <c r="L12" s="3"/>
      <c r="M12" s="3"/>
      <c r="N12" s="3"/>
      <c r="O12" s="3"/>
      <c r="P12" s="3"/>
      <c r="Q12" s="3"/>
      <c r="R12" s="3"/>
      <c r="S12" s="3"/>
      <c r="T12" s="3"/>
      <c r="U12" s="3"/>
      <c r="V12" s="3"/>
      <c r="W12" s="86"/>
      <c r="X12" s="3"/>
      <c r="Y12" s="3"/>
      <c r="Z12" s="3"/>
      <c r="AA12" s="3"/>
      <c r="AB12" s="3"/>
    </row>
    <row r="13" spans="1:210" ht="20.100000000000001" customHeight="1" thickBot="1" x14ac:dyDescent="0.3">
      <c r="A13" s="3"/>
      <c r="B13" s="87"/>
      <c r="C13" s="88"/>
      <c r="D13" s="88"/>
      <c r="E13" s="88"/>
      <c r="F13" s="88"/>
      <c r="G13" s="88"/>
      <c r="H13" s="88"/>
      <c r="I13" s="88"/>
      <c r="J13" s="88"/>
      <c r="K13" s="88"/>
      <c r="L13" s="88"/>
      <c r="M13" s="88"/>
      <c r="N13" s="88"/>
      <c r="O13" s="88"/>
      <c r="P13" s="88"/>
      <c r="Q13" s="88"/>
      <c r="R13" s="88"/>
      <c r="S13" s="88"/>
      <c r="T13" s="88"/>
      <c r="U13" s="88"/>
      <c r="V13" s="88"/>
      <c r="W13" s="89"/>
      <c r="X13" s="3"/>
      <c r="Y13" s="3"/>
      <c r="Z13" s="3"/>
      <c r="AA13" s="3"/>
      <c r="AB13" s="3"/>
    </row>
    <row r="14" spans="1:210" ht="20.100000000000001" customHeight="1" x14ac:dyDescent="0.25">
      <c r="B14" s="69"/>
      <c r="C14" s="69"/>
      <c r="D14" s="69"/>
      <c r="E14" s="69"/>
      <c r="F14" s="69"/>
      <c r="G14" s="69"/>
      <c r="H14" s="69"/>
      <c r="I14" s="69"/>
      <c r="J14" s="69"/>
      <c r="K14" s="69"/>
      <c r="L14" s="69"/>
      <c r="M14" s="69"/>
      <c r="N14" s="69"/>
      <c r="O14" s="69"/>
      <c r="P14" s="69"/>
      <c r="Q14" s="69"/>
      <c r="R14" s="69"/>
      <c r="S14" s="69"/>
      <c r="T14" s="69"/>
      <c r="U14" s="69"/>
      <c r="V14" s="69"/>
      <c r="W14" s="69"/>
      <c r="X14"/>
    </row>
    <row r="15" spans="1:210" x14ac:dyDescent="0.25">
      <c r="C15"/>
      <c r="D15"/>
      <c r="E15"/>
      <c r="F15"/>
      <c r="G15"/>
      <c r="H15"/>
      <c r="I15"/>
      <c r="J15"/>
      <c r="K15"/>
      <c r="L15"/>
      <c r="M15"/>
      <c r="N15"/>
      <c r="O15"/>
      <c r="Q15"/>
      <c r="R15"/>
      <c r="S15"/>
      <c r="T15"/>
      <c r="V15"/>
      <c r="W15"/>
      <c r="X15"/>
    </row>
    <row r="16" spans="1:210" x14ac:dyDescent="0.25">
      <c r="C16"/>
      <c r="D16"/>
      <c r="E16"/>
      <c r="F16"/>
      <c r="G16"/>
      <c r="H16"/>
      <c r="I16"/>
      <c r="J16"/>
      <c r="K16"/>
      <c r="L16"/>
      <c r="M16"/>
      <c r="N16"/>
      <c r="O16"/>
      <c r="Q16"/>
      <c r="R16"/>
      <c r="S16"/>
      <c r="T16"/>
      <c r="V16"/>
      <c r="W16"/>
      <c r="X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sheetData>
  <sheetProtection algorithmName="SHA-512" hashValue="B3hvU5EQ0mM7bcYhEALFMs3yYBW5wePY6xbURvlDSfdY5Z3mRPWG3qN89Z5t5iSI2KUxGklFKJpgTpvaLSkVLA==" saltValue="A07guOsueT1lJUv25/VnIw==" spinCount="100000" sheet="1" objects="1" scenarios="1"/>
  <mergeCells count="22">
    <mergeCell ref="B4:B5"/>
    <mergeCell ref="D2:E2"/>
    <mergeCell ref="E4:E5"/>
    <mergeCell ref="B2:C2"/>
    <mergeCell ref="R4:R5"/>
    <mergeCell ref="Q4:Q5"/>
    <mergeCell ref="G4:G5"/>
    <mergeCell ref="D4:D5"/>
    <mergeCell ref="C4:C5"/>
    <mergeCell ref="F4:F5"/>
    <mergeCell ref="J4:J5"/>
    <mergeCell ref="V4:V5"/>
    <mergeCell ref="I4:I5"/>
    <mergeCell ref="H4:H5"/>
    <mergeCell ref="W4:W5"/>
    <mergeCell ref="S4:S5"/>
    <mergeCell ref="N4:N5"/>
    <mergeCell ref="M4:M5"/>
    <mergeCell ref="L4:L5"/>
    <mergeCell ref="K4:K5"/>
    <mergeCell ref="O4:P4"/>
    <mergeCell ref="T4:U4"/>
  </mergeCells>
  <pageMargins left="0.7" right="0.7" top="0.75" bottom="0.75" header="0.3" footer="0.3"/>
  <pageSetup paperSize="9" orientation="portrait" horizontalDpi="4294967294"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'VIT MIN_NOVEL FOOD'!$C$7:$C$36</xm:f>
          </x14:formula1>
          <xm:sqref>Q1:Q1048576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2"/>
  <dimension ref="A1:CN106"/>
  <sheetViews>
    <sheetView tabSelected="1" topLeftCell="A3" zoomScale="60" zoomScaleNormal="60" workbookViewId="0">
      <selection activeCell="X15" sqref="X15"/>
    </sheetView>
  </sheetViews>
  <sheetFormatPr defaultRowHeight="15" x14ac:dyDescent="0.25"/>
  <cols>
    <col min="1" max="1" width="2.42578125" customWidth="1"/>
    <col min="2" max="2" width="20.7109375" customWidth="1"/>
    <col min="3" max="3" width="13.140625" customWidth="1"/>
    <col min="4" max="4" width="20.7109375" customWidth="1"/>
    <col min="5" max="10" width="4.7109375" customWidth="1"/>
    <col min="11" max="11" width="2.140625" customWidth="1"/>
    <col min="12" max="12" width="18.7109375" style="66" customWidth="1"/>
    <col min="13" max="13" width="6.7109375" style="66" customWidth="1"/>
    <col min="14" max="14" width="28.7109375" style="66" customWidth="1"/>
    <col min="15" max="15" width="12.42578125" style="66" customWidth="1"/>
    <col min="16" max="16" width="9.7109375" style="98" customWidth="1"/>
    <col min="17" max="17" width="10.5703125" style="99" customWidth="1"/>
    <col min="18" max="18" width="18.7109375" style="66" customWidth="1"/>
    <col min="19" max="19" width="6.7109375" style="66" customWidth="1"/>
    <col min="20" max="20" width="28.7109375" style="66" customWidth="1"/>
    <col min="21" max="21" width="12.42578125" style="66" customWidth="1"/>
    <col min="22" max="22" width="9.7109375" style="66" customWidth="1"/>
    <col min="23" max="23" width="9.7109375" style="99" customWidth="1"/>
    <col min="24" max="24" width="28.85546875" style="66" customWidth="1"/>
    <col min="25" max="25" width="29.85546875" style="66" customWidth="1"/>
    <col min="26" max="27" width="9.7109375" style="66" customWidth="1"/>
    <col min="28" max="28" width="30.7109375" style="66" customWidth="1"/>
    <col min="29" max="29" width="9.7109375" customWidth="1"/>
    <col min="30" max="30" width="9.7109375" style="66" customWidth="1"/>
    <col min="31" max="31" width="30.7109375" style="66" customWidth="1"/>
    <col min="32" max="32" width="30.28515625" style="66" customWidth="1"/>
    <col min="33" max="33" width="35.140625" style="66" customWidth="1"/>
    <col min="34" max="34" width="3.7109375" customWidth="1"/>
    <col min="35" max="35" width="27.28515625" customWidth="1"/>
    <col min="36" max="36" width="15.7109375" customWidth="1"/>
    <col min="37" max="40" width="46.140625" customWidth="1"/>
    <col min="41" max="49" width="46.140625" style="1" customWidth="1"/>
    <col min="50" max="81" width="9.140625" style="1"/>
  </cols>
  <sheetData>
    <row r="1" spans="1:92" s="7" customFormat="1" ht="6.75" customHeight="1" x14ac:dyDescent="0.25">
      <c r="A1"/>
      <c r="B1"/>
      <c r="C1"/>
      <c r="D1"/>
      <c r="E1"/>
      <c r="F1"/>
      <c r="G1"/>
      <c r="H1"/>
      <c r="I1"/>
      <c r="J1"/>
      <c r="K1"/>
      <c r="L1"/>
      <c r="M1"/>
      <c r="N1"/>
      <c r="O1"/>
      <c r="P1" s="90"/>
      <c r="Q1" s="14"/>
      <c r="R1"/>
      <c r="S1"/>
      <c r="T1"/>
      <c r="U1"/>
      <c r="V1"/>
      <c r="W1" s="14"/>
      <c r="X1"/>
      <c r="Y1"/>
      <c r="Z1"/>
      <c r="AA1"/>
      <c r="AB1"/>
      <c r="AC1"/>
      <c r="AD1"/>
      <c r="AE1"/>
      <c r="AF1"/>
      <c r="AG1"/>
      <c r="AH1"/>
      <c r="AI1"/>
      <c r="AJ1"/>
      <c r="AK1"/>
      <c r="AL1"/>
      <c r="AM1"/>
      <c r="AN1"/>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row>
    <row r="2" spans="1:92" ht="52.5" customHeight="1" x14ac:dyDescent="0.25">
      <c r="B2" s="135"/>
      <c r="C2" s="135"/>
      <c r="D2" s="135"/>
      <c r="E2" s="135"/>
      <c r="F2" s="135"/>
      <c r="G2" s="135"/>
      <c r="H2" s="150" t="s">
        <v>253</v>
      </c>
      <c r="I2" s="150"/>
      <c r="J2" s="150"/>
      <c r="K2" s="150"/>
      <c r="L2" s="150" t="s">
        <v>479</v>
      </c>
      <c r="M2" s="150"/>
      <c r="N2" s="150"/>
      <c r="O2" s="150"/>
      <c r="P2" s="150"/>
      <c r="Q2" s="150"/>
      <c r="R2" s="151"/>
      <c r="S2" s="151"/>
      <c r="T2" s="151"/>
      <c r="U2" s="151"/>
      <c r="V2" s="151"/>
      <c r="W2" s="151"/>
      <c r="X2" s="151"/>
      <c r="Y2" s="151"/>
      <c r="Z2" s="151"/>
      <c r="AA2" s="151"/>
      <c r="AB2" s="151"/>
      <c r="AC2" s="151"/>
      <c r="AD2" s="151"/>
      <c r="AE2" s="151"/>
      <c r="AF2" s="151"/>
      <c r="AG2" s="151"/>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2" ht="26.25" customHeight="1" x14ac:dyDescent="0.25">
      <c r="B3" s="121" t="s">
        <v>491</v>
      </c>
      <c r="C3" s="101"/>
      <c r="D3" s="138"/>
      <c r="E3" s="138"/>
      <c r="F3" s="138"/>
      <c r="G3" s="138"/>
      <c r="H3" s="138"/>
      <c r="I3" s="138"/>
      <c r="J3" s="138"/>
      <c r="K3" s="138"/>
      <c r="L3" s="152" t="s">
        <v>350</v>
      </c>
      <c r="M3" s="152"/>
      <c r="N3" s="152"/>
      <c r="O3" s="152"/>
      <c r="P3" s="152"/>
      <c r="Q3" s="152"/>
      <c r="R3" s="152"/>
      <c r="S3" s="152"/>
      <c r="T3" s="152"/>
      <c r="U3" s="152"/>
      <c r="V3" s="152"/>
      <c r="W3" s="152"/>
      <c r="X3" s="152" t="s">
        <v>295</v>
      </c>
      <c r="Y3" s="152"/>
      <c r="Z3" s="152" t="s">
        <v>250</v>
      </c>
      <c r="AA3" s="152"/>
      <c r="AB3" s="152"/>
      <c r="AC3" s="152"/>
      <c r="AD3" s="152"/>
      <c r="AE3" s="152"/>
      <c r="AF3" s="155"/>
      <c r="AG3" s="156" t="s">
        <v>257</v>
      </c>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row>
    <row r="4" spans="1:92" s="6" customFormat="1" ht="42" customHeight="1" x14ac:dyDescent="0.25">
      <c r="A4" s="91"/>
      <c r="B4" s="139" t="s">
        <v>297</v>
      </c>
      <c r="C4" s="142"/>
      <c r="D4" s="142"/>
      <c r="E4" s="142"/>
      <c r="F4" s="142"/>
      <c r="G4" s="142"/>
      <c r="H4" s="142"/>
      <c r="I4" s="142"/>
      <c r="J4" s="142"/>
      <c r="K4" s="142"/>
      <c r="L4" s="157" t="s">
        <v>95</v>
      </c>
      <c r="M4" s="157"/>
      <c r="N4" s="157"/>
      <c r="O4" s="157"/>
      <c r="P4" s="157"/>
      <c r="Q4" s="157"/>
      <c r="R4" s="157" t="s">
        <v>101</v>
      </c>
      <c r="S4" s="157"/>
      <c r="T4" s="157"/>
      <c r="U4" s="157"/>
      <c r="V4" s="157"/>
      <c r="W4" s="158"/>
      <c r="X4" s="140" t="s">
        <v>249</v>
      </c>
      <c r="Y4" s="140" t="s">
        <v>351</v>
      </c>
      <c r="Z4" s="153" t="s">
        <v>251</v>
      </c>
      <c r="AA4" s="153"/>
      <c r="AB4" s="153"/>
      <c r="AC4" s="153" t="s">
        <v>254</v>
      </c>
      <c r="AD4" s="153"/>
      <c r="AE4" s="153"/>
      <c r="AF4" s="154"/>
      <c r="AG4" s="156"/>
      <c r="AH4" s="92"/>
      <c r="AI4" s="92"/>
      <c r="AJ4" s="93"/>
      <c r="AK4" s="94"/>
      <c r="AL4" s="94"/>
      <c r="AM4" s="94"/>
      <c r="AN4" s="94"/>
      <c r="AO4" s="9"/>
      <c r="AP4" s="9"/>
      <c r="AQ4" s="9"/>
      <c r="AR4" s="9"/>
      <c r="AS4" s="9"/>
      <c r="AT4" s="9"/>
      <c r="AU4" s="9"/>
      <c r="AV4" s="9"/>
      <c r="AW4" s="9"/>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row>
    <row r="5" spans="1:92" ht="66.599999999999994" customHeight="1" x14ac:dyDescent="0.25">
      <c r="B5" s="139"/>
      <c r="C5" s="142"/>
      <c r="D5" s="142"/>
      <c r="E5" s="142"/>
      <c r="F5" s="142"/>
      <c r="G5" s="142"/>
      <c r="H5" s="142"/>
      <c r="I5" s="142"/>
      <c r="J5" s="142"/>
      <c r="K5" s="142"/>
      <c r="L5" s="115" t="s">
        <v>99</v>
      </c>
      <c r="M5" s="117" t="s">
        <v>97</v>
      </c>
      <c r="N5" s="120" t="s">
        <v>96</v>
      </c>
      <c r="O5" s="114" t="s">
        <v>255</v>
      </c>
      <c r="P5" s="120" t="s">
        <v>256</v>
      </c>
      <c r="Q5" s="118" t="s">
        <v>100</v>
      </c>
      <c r="R5" s="120" t="s">
        <v>487</v>
      </c>
      <c r="S5" s="114" t="s">
        <v>97</v>
      </c>
      <c r="T5" s="120" t="s">
        <v>96</v>
      </c>
      <c r="U5" s="120" t="s">
        <v>255</v>
      </c>
      <c r="V5" s="120" t="s">
        <v>256</v>
      </c>
      <c r="W5" s="119" t="s">
        <v>100</v>
      </c>
      <c r="X5" s="141"/>
      <c r="Y5" s="141"/>
      <c r="Z5" s="114" t="s">
        <v>3</v>
      </c>
      <c r="AA5" s="114" t="s">
        <v>1</v>
      </c>
      <c r="AB5" s="120" t="s">
        <v>252</v>
      </c>
      <c r="AC5" s="114" t="s">
        <v>3</v>
      </c>
      <c r="AD5" s="114" t="s">
        <v>1</v>
      </c>
      <c r="AE5" s="120" t="s">
        <v>287</v>
      </c>
      <c r="AF5" s="116" t="s">
        <v>298</v>
      </c>
      <c r="AG5" s="156"/>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row>
    <row r="6" spans="1:92" s="5" customFormat="1" ht="20.100000000000001" customHeight="1" x14ac:dyDescent="0.25">
      <c r="A6"/>
      <c r="B6" s="143" t="s">
        <v>296</v>
      </c>
      <c r="C6" s="144"/>
      <c r="D6" s="145"/>
      <c r="E6" s="145"/>
      <c r="F6" s="145"/>
      <c r="G6" s="145"/>
      <c r="H6" s="145"/>
      <c r="I6" s="145"/>
      <c r="J6" s="145"/>
      <c r="K6" s="146"/>
      <c r="L6" s="102" t="s">
        <v>2</v>
      </c>
      <c r="M6" s="103"/>
      <c r="N6" s="104"/>
      <c r="O6" s="105" t="s">
        <v>259</v>
      </c>
      <c r="P6" s="106"/>
      <c r="Q6" s="107">
        <f>P6/800</f>
        <v>0</v>
      </c>
      <c r="R6" s="108" t="s">
        <v>107</v>
      </c>
      <c r="S6" s="104"/>
      <c r="T6" s="104"/>
      <c r="U6" s="105" t="s">
        <v>258</v>
      </c>
      <c r="V6" s="106"/>
      <c r="W6" s="112"/>
      <c r="X6" s="104"/>
      <c r="Y6" s="104"/>
      <c r="Z6" s="106"/>
      <c r="AA6" s="106"/>
      <c r="AB6" s="104"/>
      <c r="AC6" s="106"/>
      <c r="AD6" s="106"/>
      <c r="AE6" s="104"/>
      <c r="AF6" s="113"/>
      <c r="AG6" s="104"/>
      <c r="AH6"/>
      <c r="AI6"/>
      <c r="AJ6"/>
      <c r="AK6"/>
      <c r="AL6"/>
      <c r="AM6"/>
      <c r="AN6"/>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11"/>
      <c r="CE6" s="11"/>
      <c r="CF6" s="11"/>
      <c r="CG6" s="11"/>
      <c r="CH6" s="11"/>
      <c r="CI6" s="11"/>
      <c r="CJ6" s="11"/>
      <c r="CK6" s="11"/>
      <c r="CL6" s="11"/>
      <c r="CM6" s="11"/>
      <c r="CN6" s="11"/>
    </row>
    <row r="7" spans="1:92" s="5" customFormat="1" ht="20.100000000000001" customHeight="1" x14ac:dyDescent="0.25">
      <c r="A7"/>
      <c r="B7" s="143"/>
      <c r="C7" s="147"/>
      <c r="D7" s="148"/>
      <c r="E7" s="148"/>
      <c r="F7" s="148"/>
      <c r="G7" s="148"/>
      <c r="H7" s="148"/>
      <c r="I7" s="148"/>
      <c r="J7" s="148"/>
      <c r="K7" s="149"/>
      <c r="L7" s="102" t="s">
        <v>21</v>
      </c>
      <c r="M7" s="103"/>
      <c r="N7" s="104"/>
      <c r="O7" s="105" t="s">
        <v>260</v>
      </c>
      <c r="P7" s="106"/>
      <c r="Q7" s="107">
        <f>P7/5</f>
        <v>0</v>
      </c>
      <c r="R7" s="108" t="s">
        <v>106</v>
      </c>
      <c r="S7" s="104"/>
      <c r="T7" s="104"/>
      <c r="U7" s="105" t="s">
        <v>272</v>
      </c>
      <c r="V7" s="109"/>
      <c r="W7" s="111">
        <f>V7/800</f>
        <v>0</v>
      </c>
      <c r="X7" s="104"/>
      <c r="Y7" s="104"/>
      <c r="Z7" s="106"/>
      <c r="AA7" s="106"/>
      <c r="AB7" s="104"/>
      <c r="AC7" s="106"/>
      <c r="AD7" s="106"/>
      <c r="AE7" s="104"/>
      <c r="AF7" s="113"/>
      <c r="AG7" s="104"/>
      <c r="AH7"/>
      <c r="AI7"/>
      <c r="AJ7"/>
      <c r="AK7"/>
      <c r="AL7"/>
      <c r="AM7"/>
      <c r="AN7"/>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11"/>
      <c r="CE7" s="11"/>
      <c r="CF7" s="11"/>
      <c r="CG7" s="11"/>
      <c r="CH7" s="11"/>
      <c r="CI7" s="11"/>
      <c r="CJ7" s="11"/>
      <c r="CK7" s="11"/>
      <c r="CL7" s="11"/>
      <c r="CM7" s="11"/>
      <c r="CN7" s="11"/>
    </row>
    <row r="8" spans="1:92" s="5" customFormat="1" ht="20.100000000000001" customHeight="1" x14ac:dyDescent="0.25">
      <c r="A8"/>
      <c r="B8" s="137" t="s">
        <v>284</v>
      </c>
      <c r="C8" s="137"/>
      <c r="D8" s="137"/>
      <c r="E8" s="137"/>
      <c r="F8" s="137"/>
      <c r="G8" s="137"/>
      <c r="H8" s="137"/>
      <c r="I8" s="137"/>
      <c r="J8" s="137"/>
      <c r="K8" s="100"/>
      <c r="L8" s="102" t="s">
        <v>26</v>
      </c>
      <c r="M8" s="103"/>
      <c r="N8" s="104"/>
      <c r="O8" s="105" t="s">
        <v>261</v>
      </c>
      <c r="P8" s="106"/>
      <c r="Q8" s="107">
        <f>P8/12</f>
        <v>0</v>
      </c>
      <c r="R8" s="108" t="s">
        <v>126</v>
      </c>
      <c r="S8" s="104"/>
      <c r="T8" s="104"/>
      <c r="U8" s="105" t="s">
        <v>280</v>
      </c>
      <c r="V8" s="109"/>
      <c r="W8" s="111">
        <f>V8/1000</f>
        <v>0</v>
      </c>
      <c r="X8" s="104"/>
      <c r="Y8" s="104"/>
      <c r="Z8" s="106"/>
      <c r="AA8" s="106"/>
      <c r="AB8" s="104"/>
      <c r="AC8" s="106"/>
      <c r="AD8" s="106"/>
      <c r="AE8" s="104"/>
      <c r="AF8" s="113"/>
      <c r="AG8" s="104"/>
      <c r="AH8"/>
      <c r="AI8"/>
      <c r="AJ8"/>
      <c r="AK8"/>
      <c r="AL8"/>
      <c r="AM8"/>
      <c r="AN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11"/>
      <c r="CE8" s="11"/>
      <c r="CF8" s="11"/>
      <c r="CG8" s="11"/>
      <c r="CH8" s="11"/>
      <c r="CI8" s="11"/>
      <c r="CJ8" s="11"/>
      <c r="CK8" s="11"/>
      <c r="CL8" s="11"/>
      <c r="CM8" s="11"/>
      <c r="CN8" s="11"/>
    </row>
    <row r="9" spans="1:92" s="5" customFormat="1" ht="20.100000000000001" customHeight="1" x14ac:dyDescent="0.25">
      <c r="A9"/>
      <c r="B9" s="137"/>
      <c r="C9" s="137"/>
      <c r="D9" s="137"/>
      <c r="E9" s="137"/>
      <c r="F9" s="137"/>
      <c r="G9" s="137"/>
      <c r="H9" s="137"/>
      <c r="I9" s="137"/>
      <c r="J9" s="137"/>
      <c r="K9" s="100"/>
      <c r="L9" s="102" t="s">
        <v>75</v>
      </c>
      <c r="M9" s="103"/>
      <c r="N9" s="104"/>
      <c r="O9" s="105" t="s">
        <v>262</v>
      </c>
      <c r="P9" s="106"/>
      <c r="Q9" s="107">
        <f>P9/75</f>
        <v>0</v>
      </c>
      <c r="R9" s="108" t="s">
        <v>135</v>
      </c>
      <c r="S9" s="104"/>
      <c r="T9" s="104"/>
      <c r="U9" s="105" t="s">
        <v>273</v>
      </c>
      <c r="V9" s="109"/>
      <c r="W9" s="111">
        <f>V9/40</f>
        <v>0</v>
      </c>
      <c r="X9" s="104"/>
      <c r="Y9" s="104"/>
      <c r="Z9" s="106"/>
      <c r="AA9" s="106"/>
      <c r="AB9" s="104"/>
      <c r="AC9" s="106"/>
      <c r="AD9" s="106"/>
      <c r="AE9" s="104"/>
      <c r="AF9" s="113"/>
      <c r="AG9" s="104"/>
      <c r="AH9"/>
      <c r="AI9"/>
      <c r="AJ9"/>
      <c r="AK9"/>
      <c r="AL9"/>
      <c r="AM9"/>
      <c r="AN9"/>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11"/>
      <c r="CE9" s="11"/>
      <c r="CF9" s="11"/>
      <c r="CG9" s="11"/>
      <c r="CH9" s="11"/>
      <c r="CI9" s="11"/>
      <c r="CJ9" s="11"/>
      <c r="CK9" s="11"/>
      <c r="CL9" s="11"/>
      <c r="CM9" s="11"/>
      <c r="CN9" s="11"/>
    </row>
    <row r="10" spans="1:92" s="5" customFormat="1" ht="20.100000000000001" customHeight="1" x14ac:dyDescent="0.25">
      <c r="A10"/>
      <c r="B10" s="137"/>
      <c r="C10" s="137"/>
      <c r="D10" s="137"/>
      <c r="E10" s="137"/>
      <c r="F10" s="137"/>
      <c r="G10" s="137"/>
      <c r="H10" s="137"/>
      <c r="I10" s="137"/>
      <c r="J10" s="137"/>
      <c r="K10" s="100"/>
      <c r="L10" s="102" t="s">
        <v>77</v>
      </c>
      <c r="M10" s="103"/>
      <c r="N10" s="104"/>
      <c r="O10" s="110" t="s">
        <v>263</v>
      </c>
      <c r="P10" s="106"/>
      <c r="Q10" s="107">
        <f>P10/1.1</f>
        <v>0</v>
      </c>
      <c r="R10" s="108" t="s">
        <v>141</v>
      </c>
      <c r="S10" s="104"/>
      <c r="T10" s="104"/>
      <c r="U10" s="105" t="s">
        <v>274</v>
      </c>
      <c r="V10" s="109"/>
      <c r="W10" s="111">
        <f>V10/14</f>
        <v>0</v>
      </c>
      <c r="X10" s="104"/>
      <c r="Y10" s="104"/>
      <c r="Z10" s="106"/>
      <c r="AA10" s="106"/>
      <c r="AB10" s="104"/>
      <c r="AC10" s="106"/>
      <c r="AD10" s="106"/>
      <c r="AE10" s="104"/>
      <c r="AF10" s="113"/>
      <c r="AG10" s="104"/>
      <c r="AH10"/>
      <c r="AI10"/>
      <c r="AJ10"/>
      <c r="AK10"/>
      <c r="AL10"/>
      <c r="AM10"/>
      <c r="AN10"/>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11"/>
      <c r="CE10" s="11"/>
      <c r="CF10" s="11"/>
      <c r="CG10" s="11"/>
      <c r="CH10" s="11"/>
      <c r="CI10" s="11"/>
      <c r="CJ10" s="11"/>
      <c r="CK10" s="11"/>
      <c r="CL10" s="11"/>
      <c r="CM10" s="11"/>
      <c r="CN10" s="11"/>
    </row>
    <row r="11" spans="1:92" s="5" customFormat="1" ht="20.100000000000001" customHeight="1" x14ac:dyDescent="0.25">
      <c r="A11"/>
      <c r="B11" s="133" t="s">
        <v>286</v>
      </c>
      <c r="C11" s="133"/>
      <c r="D11" s="133"/>
      <c r="E11" s="136" t="s">
        <v>3</v>
      </c>
      <c r="F11" s="136"/>
      <c r="G11" s="136" t="s">
        <v>1</v>
      </c>
      <c r="H11" s="136"/>
      <c r="I11" s="136" t="s">
        <v>285</v>
      </c>
      <c r="J11" s="136"/>
      <c r="K11"/>
      <c r="L11" s="102" t="s">
        <v>78</v>
      </c>
      <c r="M11" s="103"/>
      <c r="N11" s="104"/>
      <c r="O11" s="110" t="s">
        <v>264</v>
      </c>
      <c r="P11" s="106"/>
      <c r="Q11" s="107">
        <f>P11/1.4</f>
        <v>0</v>
      </c>
      <c r="R11" s="108" t="s">
        <v>156</v>
      </c>
      <c r="S11" s="104"/>
      <c r="T11" s="104"/>
      <c r="U11" s="105" t="s">
        <v>275</v>
      </c>
      <c r="V11" s="109"/>
      <c r="W11" s="111">
        <f>V11/3.5</f>
        <v>0</v>
      </c>
      <c r="X11" s="104"/>
      <c r="Y11" s="104"/>
      <c r="Z11" s="106"/>
      <c r="AA11" s="106"/>
      <c r="AB11" s="104"/>
      <c r="AC11" s="106"/>
      <c r="AD11" s="106"/>
      <c r="AE11" s="104"/>
      <c r="AF11" s="113"/>
      <c r="AG11" s="104"/>
      <c r="AH11"/>
      <c r="AI11"/>
      <c r="AJ11"/>
      <c r="AK11"/>
      <c r="AL11"/>
      <c r="AM11"/>
      <c r="AN1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11"/>
      <c r="CE11" s="11"/>
      <c r="CF11" s="11"/>
      <c r="CG11" s="11"/>
      <c r="CH11" s="11"/>
      <c r="CI11" s="11"/>
      <c r="CJ11" s="11"/>
      <c r="CK11" s="11"/>
      <c r="CL11" s="11"/>
      <c r="CM11" s="11"/>
      <c r="CN11" s="11"/>
    </row>
    <row r="12" spans="1:92" s="5" customFormat="1" ht="20.100000000000001" customHeight="1" x14ac:dyDescent="0.25">
      <c r="A12"/>
      <c r="B12" s="132" t="s">
        <v>288</v>
      </c>
      <c r="C12" s="132"/>
      <c r="D12" s="132"/>
      <c r="E12" s="131"/>
      <c r="F12" s="131"/>
      <c r="G12" s="131"/>
      <c r="H12" s="131"/>
      <c r="I12" s="133"/>
      <c r="J12" s="133"/>
      <c r="K12"/>
      <c r="L12" s="102" t="s">
        <v>79</v>
      </c>
      <c r="M12" s="103"/>
      <c r="N12" s="104"/>
      <c r="O12" s="110" t="s">
        <v>265</v>
      </c>
      <c r="P12" s="106"/>
      <c r="Q12" s="107">
        <f>P12/16</f>
        <v>0</v>
      </c>
      <c r="R12" s="108" t="s">
        <v>161</v>
      </c>
      <c r="S12" s="104"/>
      <c r="T12" s="104"/>
      <c r="U12" s="105" t="s">
        <v>281</v>
      </c>
      <c r="V12" s="109"/>
      <c r="W12" s="111">
        <f>V12/150</f>
        <v>0</v>
      </c>
      <c r="X12" s="104"/>
      <c r="Y12" s="104"/>
      <c r="Z12" s="106"/>
      <c r="AA12" s="106"/>
      <c r="AB12" s="104"/>
      <c r="AC12" s="106"/>
      <c r="AD12" s="106"/>
      <c r="AE12" s="104"/>
      <c r="AF12" s="113"/>
      <c r="AG12" s="104"/>
      <c r="AH12"/>
      <c r="AI12"/>
      <c r="AJ12"/>
      <c r="AK12"/>
      <c r="AL12"/>
      <c r="AM12"/>
      <c r="AN12"/>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11"/>
      <c r="CE12" s="11"/>
      <c r="CF12" s="11"/>
      <c r="CG12" s="11"/>
      <c r="CH12" s="11"/>
      <c r="CI12" s="11"/>
      <c r="CJ12" s="11"/>
      <c r="CK12" s="11"/>
      <c r="CL12" s="11"/>
      <c r="CM12" s="11"/>
      <c r="CN12" s="11"/>
    </row>
    <row r="13" spans="1:92" s="5" customFormat="1" ht="20.100000000000001" customHeight="1" x14ac:dyDescent="0.25">
      <c r="A13"/>
      <c r="B13" s="132"/>
      <c r="C13" s="132"/>
      <c r="D13" s="132"/>
      <c r="E13" s="131"/>
      <c r="F13" s="131"/>
      <c r="G13" s="131"/>
      <c r="H13" s="131"/>
      <c r="I13" s="133"/>
      <c r="J13" s="133"/>
      <c r="K13"/>
      <c r="L13" s="102" t="s">
        <v>80</v>
      </c>
      <c r="M13" s="103"/>
      <c r="N13" s="104"/>
      <c r="O13" s="110" t="s">
        <v>266</v>
      </c>
      <c r="P13" s="106"/>
      <c r="Q13" s="107">
        <f>P13/6</f>
        <v>0</v>
      </c>
      <c r="R13" s="108" t="s">
        <v>166</v>
      </c>
      <c r="S13" s="104"/>
      <c r="T13" s="104"/>
      <c r="U13" s="105" t="s">
        <v>276</v>
      </c>
      <c r="V13" s="109"/>
      <c r="W13" s="111">
        <f>V13/375</f>
        <v>0</v>
      </c>
      <c r="X13" s="104"/>
      <c r="Y13" s="104"/>
      <c r="Z13" s="106"/>
      <c r="AA13" s="106"/>
      <c r="AB13" s="104"/>
      <c r="AC13" s="106"/>
      <c r="AD13" s="106"/>
      <c r="AE13" s="104"/>
      <c r="AF13" s="113"/>
      <c r="AG13" s="104"/>
      <c r="AH13"/>
      <c r="AI13"/>
      <c r="AJ13"/>
      <c r="AK13"/>
      <c r="AL13"/>
      <c r="AM13"/>
      <c r="AN13"/>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11"/>
      <c r="CE13" s="11"/>
      <c r="CF13" s="11"/>
      <c r="CG13" s="11"/>
      <c r="CH13" s="11"/>
      <c r="CI13" s="11"/>
      <c r="CJ13" s="11"/>
      <c r="CK13" s="11"/>
      <c r="CL13" s="11"/>
      <c r="CM13" s="11"/>
      <c r="CN13" s="11"/>
    </row>
    <row r="14" spans="1:92" s="5" customFormat="1" ht="20.100000000000001" customHeight="1" x14ac:dyDescent="0.25">
      <c r="A14"/>
      <c r="B14" s="132"/>
      <c r="C14" s="132"/>
      <c r="D14" s="132"/>
      <c r="E14" s="131"/>
      <c r="F14" s="131"/>
      <c r="G14" s="131"/>
      <c r="H14" s="131"/>
      <c r="I14" s="133"/>
      <c r="J14" s="133"/>
      <c r="K14"/>
      <c r="L14" s="102" t="s">
        <v>81</v>
      </c>
      <c r="M14" s="103"/>
      <c r="N14" s="104"/>
      <c r="O14" s="110" t="s">
        <v>267</v>
      </c>
      <c r="P14" s="106"/>
      <c r="Q14" s="107">
        <f>P14/1.4</f>
        <v>0</v>
      </c>
      <c r="R14" s="108" t="s">
        <v>187</v>
      </c>
      <c r="S14" s="104"/>
      <c r="T14" s="104"/>
      <c r="U14" s="105" t="s">
        <v>277</v>
      </c>
      <c r="V14" s="109"/>
      <c r="W14" s="111">
        <f>V14/2</f>
        <v>0</v>
      </c>
      <c r="X14" s="104"/>
      <c r="Y14" s="104"/>
      <c r="Z14" s="106"/>
      <c r="AA14" s="106"/>
      <c r="AB14" s="104"/>
      <c r="AC14" s="106"/>
      <c r="AD14" s="106"/>
      <c r="AE14" s="104"/>
      <c r="AF14" s="113"/>
      <c r="AG14" s="104"/>
      <c r="AH14"/>
      <c r="AI14"/>
      <c r="AJ14"/>
      <c r="AK14"/>
      <c r="AL14"/>
      <c r="AM14"/>
      <c r="AN14"/>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11"/>
      <c r="CE14" s="11"/>
      <c r="CF14" s="11"/>
      <c r="CG14" s="11"/>
      <c r="CH14" s="11"/>
      <c r="CI14" s="11"/>
      <c r="CJ14" s="11"/>
      <c r="CK14" s="11"/>
      <c r="CL14" s="11"/>
      <c r="CM14" s="11"/>
      <c r="CN14" s="11"/>
    </row>
    <row r="15" spans="1:92" s="5" customFormat="1" ht="20.100000000000001" customHeight="1" x14ac:dyDescent="0.25">
      <c r="A15"/>
      <c r="B15" s="132" t="s">
        <v>292</v>
      </c>
      <c r="C15" s="132"/>
      <c r="D15" s="132"/>
      <c r="E15" s="131"/>
      <c r="F15" s="131"/>
      <c r="G15" s="131"/>
      <c r="H15" s="131"/>
      <c r="I15" s="133"/>
      <c r="J15" s="133"/>
      <c r="K15"/>
      <c r="L15" s="102" t="s">
        <v>82</v>
      </c>
      <c r="M15" s="103"/>
      <c r="N15" s="104"/>
      <c r="O15" s="110" t="s">
        <v>268</v>
      </c>
      <c r="P15" s="106"/>
      <c r="Q15" s="107">
        <f>P15/200</f>
        <v>0</v>
      </c>
      <c r="R15" s="108" t="s">
        <v>198</v>
      </c>
      <c r="S15" s="104"/>
      <c r="T15" s="104"/>
      <c r="U15" s="105" t="s">
        <v>270</v>
      </c>
      <c r="V15" s="109"/>
      <c r="W15" s="111">
        <f>V15/50</f>
        <v>0</v>
      </c>
      <c r="X15" s="104"/>
      <c r="Y15" s="104"/>
      <c r="Z15" s="106"/>
      <c r="AA15" s="106"/>
      <c r="AB15" s="104"/>
      <c r="AC15" s="106"/>
      <c r="AD15" s="106"/>
      <c r="AE15" s="104"/>
      <c r="AF15" s="113"/>
      <c r="AG15" s="104"/>
      <c r="AH15"/>
      <c r="AI15"/>
      <c r="AJ15"/>
      <c r="AK15"/>
      <c r="AL15"/>
      <c r="AM15"/>
      <c r="AN15"/>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11"/>
      <c r="CE15" s="11"/>
      <c r="CF15" s="11"/>
      <c r="CG15" s="11"/>
      <c r="CH15" s="11"/>
      <c r="CI15" s="11"/>
      <c r="CJ15" s="11"/>
      <c r="CK15" s="11"/>
      <c r="CL15" s="11"/>
      <c r="CM15" s="11"/>
      <c r="CN15" s="11"/>
    </row>
    <row r="16" spans="1:92" s="5" customFormat="1" ht="20.100000000000001" customHeight="1" x14ac:dyDescent="0.25">
      <c r="A16"/>
      <c r="B16" s="132"/>
      <c r="C16" s="132"/>
      <c r="D16" s="132"/>
      <c r="E16" s="131"/>
      <c r="F16" s="131"/>
      <c r="G16" s="131"/>
      <c r="H16" s="131"/>
      <c r="I16" s="133"/>
      <c r="J16" s="133"/>
      <c r="K16"/>
      <c r="L16" s="102" t="s">
        <v>83</v>
      </c>
      <c r="M16" s="103"/>
      <c r="N16" s="104"/>
      <c r="O16" s="110" t="s">
        <v>269</v>
      </c>
      <c r="P16" s="106"/>
      <c r="Q16" s="107">
        <f>P16/2.5</f>
        <v>0</v>
      </c>
      <c r="R16" s="108" t="s">
        <v>202</v>
      </c>
      <c r="S16" s="104"/>
      <c r="T16" s="104"/>
      <c r="U16" s="105" t="s">
        <v>278</v>
      </c>
      <c r="V16" s="109"/>
      <c r="W16" s="111">
        <f>V16/2000</f>
        <v>0</v>
      </c>
      <c r="X16" s="104"/>
      <c r="Y16" s="104"/>
      <c r="Z16" s="106"/>
      <c r="AA16" s="106"/>
      <c r="AB16" s="104"/>
      <c r="AC16" s="106"/>
      <c r="AD16" s="106"/>
      <c r="AE16" s="104"/>
      <c r="AF16" s="113"/>
      <c r="AG16" s="104"/>
      <c r="AH16"/>
      <c r="AI16"/>
      <c r="AJ16"/>
      <c r="AK16"/>
      <c r="AL16"/>
      <c r="AM16"/>
      <c r="AN16"/>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11"/>
      <c r="CE16" s="11"/>
      <c r="CF16" s="11"/>
      <c r="CG16" s="11"/>
      <c r="CH16" s="11"/>
      <c r="CI16" s="11"/>
      <c r="CJ16" s="11"/>
      <c r="CK16" s="11"/>
      <c r="CL16" s="11"/>
      <c r="CM16" s="11"/>
      <c r="CN16" s="11"/>
    </row>
    <row r="17" spans="1:92" s="5" customFormat="1" ht="20.100000000000001" customHeight="1" x14ac:dyDescent="0.25">
      <c r="A17"/>
      <c r="B17" s="132" t="s">
        <v>482</v>
      </c>
      <c r="C17" s="132"/>
      <c r="D17" s="132"/>
      <c r="E17" s="131"/>
      <c r="F17" s="131"/>
      <c r="G17" s="131"/>
      <c r="H17" s="131"/>
      <c r="I17" s="133"/>
      <c r="J17" s="133"/>
      <c r="K17"/>
      <c r="L17" s="102" t="s">
        <v>84</v>
      </c>
      <c r="M17" s="103"/>
      <c r="N17" s="104"/>
      <c r="O17" s="110" t="s">
        <v>270</v>
      </c>
      <c r="P17" s="106"/>
      <c r="Q17" s="107">
        <f>P17/50</f>
        <v>0</v>
      </c>
      <c r="R17" s="108" t="s">
        <v>213</v>
      </c>
      <c r="S17" s="104"/>
      <c r="T17" s="104"/>
      <c r="U17" s="105" t="s">
        <v>282</v>
      </c>
      <c r="V17" s="109"/>
      <c r="W17" s="111">
        <f>V17/55</f>
        <v>0</v>
      </c>
      <c r="X17" s="104"/>
      <c r="Y17" s="104"/>
      <c r="Z17" s="106"/>
      <c r="AA17" s="106"/>
      <c r="AB17" s="104"/>
      <c r="AC17" s="106"/>
      <c r="AD17" s="106"/>
      <c r="AE17" s="104"/>
      <c r="AF17" s="113"/>
      <c r="AG17" s="104"/>
      <c r="AH17"/>
      <c r="AI17"/>
      <c r="AJ17"/>
      <c r="AK17"/>
      <c r="AL17"/>
      <c r="AM17"/>
      <c r="AN17"/>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11"/>
      <c r="CE17" s="11"/>
      <c r="CF17" s="11"/>
      <c r="CG17" s="11"/>
      <c r="CH17" s="11"/>
      <c r="CI17" s="11"/>
      <c r="CJ17" s="11"/>
      <c r="CK17" s="11"/>
      <c r="CL17" s="11"/>
      <c r="CM17" s="11"/>
      <c r="CN17" s="11"/>
    </row>
    <row r="18" spans="1:92" s="5" customFormat="1" ht="20.100000000000001" customHeight="1" x14ac:dyDescent="0.25">
      <c r="A18"/>
      <c r="B18" s="132"/>
      <c r="C18" s="132"/>
      <c r="D18" s="132"/>
      <c r="E18" s="131"/>
      <c r="F18" s="131"/>
      <c r="G18" s="131"/>
      <c r="H18" s="131"/>
      <c r="I18" s="133"/>
      <c r="J18" s="133"/>
      <c r="K18"/>
      <c r="L18" s="102" t="s">
        <v>76</v>
      </c>
      <c r="M18" s="103"/>
      <c r="N18" s="104"/>
      <c r="O18" s="110" t="s">
        <v>271</v>
      </c>
      <c r="P18" s="106"/>
      <c r="Q18" s="111">
        <f>P18/80</f>
        <v>0</v>
      </c>
      <c r="R18" s="108" t="s">
        <v>220</v>
      </c>
      <c r="S18" s="104"/>
      <c r="T18" s="104"/>
      <c r="U18" s="105" t="s">
        <v>258</v>
      </c>
      <c r="V18" s="109"/>
      <c r="W18" s="112"/>
      <c r="X18" s="104"/>
      <c r="Y18" s="104"/>
      <c r="Z18" s="106"/>
      <c r="AA18" s="106"/>
      <c r="AB18" s="104"/>
      <c r="AC18" s="106"/>
      <c r="AD18" s="106"/>
      <c r="AE18" s="104"/>
      <c r="AF18" s="113"/>
      <c r="AG18" s="104"/>
      <c r="AH18"/>
      <c r="AI18"/>
      <c r="AJ18"/>
      <c r="AK18"/>
      <c r="AL18"/>
      <c r="AM18"/>
      <c r="AN1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11"/>
      <c r="CE18" s="11"/>
      <c r="CF18" s="11"/>
      <c r="CG18" s="11"/>
      <c r="CH18" s="11"/>
      <c r="CI18" s="11"/>
      <c r="CJ18" s="11"/>
      <c r="CK18" s="11"/>
      <c r="CL18" s="11"/>
      <c r="CM18" s="11"/>
      <c r="CN18" s="11"/>
    </row>
    <row r="19" spans="1:92" s="5" customFormat="1" ht="20.100000000000001" customHeight="1" x14ac:dyDescent="0.25">
      <c r="A19"/>
      <c r="B19" s="134" t="s">
        <v>483</v>
      </c>
      <c r="C19" s="132"/>
      <c r="D19" s="132"/>
      <c r="E19" s="131"/>
      <c r="F19" s="131"/>
      <c r="G19" s="131"/>
      <c r="H19" s="131"/>
      <c r="I19" s="133"/>
      <c r="J19" s="133"/>
      <c r="K19"/>
      <c r="L19"/>
      <c r="M19"/>
      <c r="N19"/>
      <c r="O19"/>
      <c r="P19" s="90"/>
      <c r="Q19" s="14"/>
      <c r="R19" s="108" t="s">
        <v>223</v>
      </c>
      <c r="S19" s="104"/>
      <c r="T19" s="104"/>
      <c r="U19" s="105" t="s">
        <v>258</v>
      </c>
      <c r="V19" s="109"/>
      <c r="W19" s="112"/>
      <c r="X19" s="104"/>
      <c r="Y19" s="104"/>
      <c r="Z19" s="106"/>
      <c r="AA19" s="106"/>
      <c r="AB19" s="104"/>
      <c r="AC19" s="106"/>
      <c r="AD19" s="106"/>
      <c r="AE19" s="104"/>
      <c r="AF19" s="113"/>
      <c r="AG19" s="104"/>
      <c r="AH19"/>
      <c r="AI19"/>
      <c r="AJ19"/>
      <c r="AK19"/>
      <c r="AL19"/>
      <c r="AM19"/>
      <c r="AN19"/>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11"/>
      <c r="CE19" s="11"/>
      <c r="CF19" s="11"/>
      <c r="CG19" s="11"/>
      <c r="CH19" s="11"/>
      <c r="CI19" s="11"/>
      <c r="CJ19" s="11"/>
      <c r="CK19" s="11"/>
      <c r="CL19" s="11"/>
      <c r="CM19" s="11"/>
      <c r="CN19" s="11"/>
    </row>
    <row r="20" spans="1:92" s="5" customFormat="1" ht="20.100000000000001" customHeight="1" x14ac:dyDescent="0.25">
      <c r="A20"/>
      <c r="B20" s="132"/>
      <c r="C20" s="132"/>
      <c r="D20" s="132"/>
      <c r="E20" s="131"/>
      <c r="F20" s="131"/>
      <c r="G20" s="131"/>
      <c r="H20" s="131"/>
      <c r="I20" s="133"/>
      <c r="J20" s="133"/>
      <c r="K20"/>
      <c r="L20"/>
      <c r="M20"/>
      <c r="N20"/>
      <c r="O20"/>
      <c r="P20" s="90"/>
      <c r="Q20" s="14"/>
      <c r="R20" s="108" t="s">
        <v>234</v>
      </c>
      <c r="S20" s="104"/>
      <c r="T20" s="104"/>
      <c r="U20" s="105" t="s">
        <v>279</v>
      </c>
      <c r="V20" s="109"/>
      <c r="W20" s="111">
        <f>V20/10</f>
        <v>0</v>
      </c>
      <c r="X20" s="104"/>
      <c r="Y20" s="104"/>
      <c r="Z20" s="106"/>
      <c r="AA20" s="106"/>
      <c r="AB20" s="104"/>
      <c r="AC20" s="106"/>
      <c r="AD20" s="106"/>
      <c r="AE20" s="104"/>
      <c r="AF20" s="113"/>
      <c r="AG20" s="104"/>
      <c r="AH20"/>
      <c r="AI20"/>
      <c r="AJ20"/>
      <c r="AK20"/>
      <c r="AL20"/>
      <c r="AM20"/>
      <c r="AN20"/>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11"/>
      <c r="CE20" s="11"/>
      <c r="CF20" s="11"/>
      <c r="CG20" s="11"/>
      <c r="CH20" s="11"/>
      <c r="CI20" s="11"/>
      <c r="CJ20" s="11"/>
      <c r="CK20" s="11"/>
      <c r="CL20" s="11"/>
      <c r="CM20" s="11"/>
      <c r="CN20" s="11"/>
    </row>
    <row r="21" spans="1:92" s="11" customFormat="1" ht="18" customHeight="1" x14ac:dyDescent="0.25">
      <c r="A21"/>
      <c r="B21" s="132" t="s">
        <v>481</v>
      </c>
      <c r="C21" s="132"/>
      <c r="D21" s="132"/>
      <c r="E21" s="131"/>
      <c r="F21" s="131"/>
      <c r="G21" s="131"/>
      <c r="H21" s="131"/>
      <c r="I21" s="131"/>
      <c r="J21" s="131"/>
      <c r="K21"/>
      <c r="L21"/>
      <c r="M21"/>
      <c r="N21"/>
      <c r="O21"/>
      <c r="P21" s="90"/>
      <c r="Q21" s="14"/>
      <c r="R21"/>
      <c r="S21"/>
      <c r="T21"/>
      <c r="U21"/>
      <c r="V21"/>
      <c r="W21" s="14"/>
      <c r="X21" s="104"/>
      <c r="Y21" s="104"/>
      <c r="Z21" s="106"/>
      <c r="AA21" s="106"/>
      <c r="AB21" s="104"/>
      <c r="AC21" s="106"/>
      <c r="AD21" s="106"/>
      <c r="AE21" s="104"/>
      <c r="AF21" s="113"/>
      <c r="AG21" s="104"/>
      <c r="AH21"/>
      <c r="AI21"/>
      <c r="AJ21"/>
      <c r="AK21"/>
      <c r="AL21"/>
      <c r="AM21"/>
      <c r="AN21"/>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row>
    <row r="22" spans="1:92" s="11" customFormat="1" ht="20.100000000000001" customHeight="1" x14ac:dyDescent="0.25">
      <c r="A22"/>
      <c r="B22" s="132"/>
      <c r="C22" s="132"/>
      <c r="D22" s="132"/>
      <c r="E22" s="131"/>
      <c r="F22" s="131"/>
      <c r="G22" s="131"/>
      <c r="H22" s="131"/>
      <c r="I22" s="131"/>
      <c r="J22" s="131"/>
      <c r="K22"/>
      <c r="L22"/>
      <c r="M22"/>
      <c r="N22"/>
      <c r="O22"/>
      <c r="P22" s="90"/>
      <c r="Q22" s="14"/>
      <c r="R22"/>
      <c r="S22"/>
      <c r="T22"/>
      <c r="U22" s="95"/>
      <c r="V22" s="3"/>
      <c r="W22" s="96"/>
      <c r="X22" s="104"/>
      <c r="Y22" s="104"/>
      <c r="Z22" s="106"/>
      <c r="AA22" s="106"/>
      <c r="AB22" s="104"/>
      <c r="AC22" s="106"/>
      <c r="AD22" s="106"/>
      <c r="AE22" s="104"/>
      <c r="AF22" s="113"/>
      <c r="AG22" s="104"/>
      <c r="AH22"/>
      <c r="AI22"/>
      <c r="AJ22"/>
      <c r="AK22"/>
      <c r="AL22"/>
      <c r="AM22"/>
      <c r="AN22"/>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row>
    <row r="23" spans="1:92" s="11" customFormat="1" ht="20.100000000000001" customHeight="1" x14ac:dyDescent="0.25">
      <c r="A23"/>
      <c r="B23" s="132" t="s">
        <v>484</v>
      </c>
      <c r="C23" s="132"/>
      <c r="D23" s="132"/>
      <c r="E23" s="131"/>
      <c r="F23" s="131"/>
      <c r="G23" s="131"/>
      <c r="H23" s="131"/>
      <c r="I23" s="131"/>
      <c r="J23" s="131"/>
      <c r="K23"/>
      <c r="L23"/>
      <c r="M23"/>
      <c r="N23"/>
      <c r="O23"/>
      <c r="P23" s="90"/>
      <c r="Q23" s="14"/>
      <c r="R23"/>
      <c r="S23"/>
      <c r="T23"/>
      <c r="U23" s="95"/>
      <c r="V23" s="3"/>
      <c r="W23" s="96"/>
      <c r="X23" s="104"/>
      <c r="Y23" s="104"/>
      <c r="Z23" s="106"/>
      <c r="AA23" s="106"/>
      <c r="AB23" s="104"/>
      <c r="AC23" s="106"/>
      <c r="AD23" s="106"/>
      <c r="AE23" s="104"/>
      <c r="AF23" s="113"/>
      <c r="AG23" s="104"/>
      <c r="AH23"/>
      <c r="AI23"/>
      <c r="AJ23"/>
      <c r="AK23"/>
      <c r="AL23"/>
      <c r="AM23"/>
      <c r="AN23"/>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row>
    <row r="24" spans="1:92" s="11" customFormat="1" ht="20.100000000000001" customHeight="1" x14ac:dyDescent="0.25">
      <c r="A24"/>
      <c r="B24" s="132"/>
      <c r="C24" s="132"/>
      <c r="D24" s="132"/>
      <c r="E24" s="131"/>
      <c r="F24" s="131"/>
      <c r="G24" s="131"/>
      <c r="H24" s="131"/>
      <c r="I24" s="131"/>
      <c r="J24" s="131"/>
      <c r="K24"/>
      <c r="L24"/>
      <c r="M24"/>
      <c r="N24"/>
      <c r="O24"/>
      <c r="P24" s="90"/>
      <c r="Q24" s="14"/>
      <c r="R24"/>
      <c r="S24"/>
      <c r="T24"/>
      <c r="U24" s="95"/>
      <c r="V24" s="3"/>
      <c r="W24" s="96"/>
      <c r="X24" s="104"/>
      <c r="Y24" s="104"/>
      <c r="Z24" s="106"/>
      <c r="AA24" s="106"/>
      <c r="AB24" s="104"/>
      <c r="AC24" s="106"/>
      <c r="AD24" s="106"/>
      <c r="AE24" s="104"/>
      <c r="AF24" s="113"/>
      <c r="AG24" s="104"/>
      <c r="AH24"/>
      <c r="AI24"/>
      <c r="AJ24"/>
      <c r="AK24"/>
      <c r="AL24"/>
      <c r="AM24"/>
      <c r="AN24"/>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row>
    <row r="25" spans="1:92" s="8" customFormat="1" ht="20.100000000000001" customHeight="1" x14ac:dyDescent="0.25">
      <c r="A25"/>
      <c r="B25" s="132" t="s">
        <v>485</v>
      </c>
      <c r="C25" s="132"/>
      <c r="D25" s="132"/>
      <c r="E25" s="131"/>
      <c r="F25" s="131"/>
      <c r="G25" s="131"/>
      <c r="H25" s="131"/>
      <c r="I25" s="131"/>
      <c r="J25" s="131"/>
      <c r="K25"/>
      <c r="L25" s="97"/>
      <c r="M25" s="51"/>
      <c r="N25"/>
      <c r="O25" s="90"/>
      <c r="P25" s="90"/>
      <c r="Q25" s="14"/>
      <c r="R25"/>
      <c r="S25"/>
      <c r="T25"/>
      <c r="U25" s="95"/>
      <c r="V25" s="3"/>
      <c r="W25" s="14"/>
      <c r="X25" s="104"/>
      <c r="Y25" s="104"/>
      <c r="Z25" s="106"/>
      <c r="AA25" s="106"/>
      <c r="AB25" s="104"/>
      <c r="AC25" s="106"/>
      <c r="AD25" s="106"/>
      <c r="AE25" s="104"/>
      <c r="AF25" s="113"/>
      <c r="AG25" s="104"/>
      <c r="AH25"/>
      <c r="AI25"/>
      <c r="AJ25"/>
      <c r="AK25"/>
      <c r="AL25"/>
      <c r="AM25"/>
      <c r="AN25"/>
    </row>
    <row r="26" spans="1:92" s="8" customFormat="1" ht="20.100000000000001" customHeight="1" x14ac:dyDescent="0.25">
      <c r="A26"/>
      <c r="B26" s="132"/>
      <c r="C26" s="132"/>
      <c r="D26" s="132"/>
      <c r="E26" s="131"/>
      <c r="F26" s="131"/>
      <c r="G26" s="131"/>
      <c r="H26" s="131"/>
      <c r="I26" s="131"/>
      <c r="J26" s="131"/>
      <c r="K26"/>
      <c r="L26" s="97"/>
      <c r="M26" s="51"/>
      <c r="N26"/>
      <c r="O26" s="90"/>
      <c r="P26" s="90"/>
      <c r="Q26" s="14"/>
      <c r="R26"/>
      <c r="S26"/>
      <c r="T26"/>
      <c r="U26" s="95"/>
      <c r="V26" s="3"/>
      <c r="W26" s="96"/>
      <c r="X26" s="104"/>
      <c r="Y26" s="104"/>
      <c r="Z26" s="106"/>
      <c r="AA26" s="106"/>
      <c r="AB26" s="104"/>
      <c r="AC26" s="106"/>
      <c r="AD26" s="106"/>
      <c r="AE26" s="104"/>
      <c r="AF26" s="113"/>
      <c r="AG26" s="104"/>
      <c r="AH26"/>
      <c r="AI26"/>
      <c r="AJ26"/>
      <c r="AK26"/>
      <c r="AL26"/>
      <c r="AM26"/>
      <c r="AN26"/>
    </row>
    <row r="27" spans="1:92" s="8" customFormat="1" ht="20.100000000000001" customHeight="1" x14ac:dyDescent="0.25">
      <c r="A27"/>
      <c r="B27"/>
      <c r="C27"/>
      <c r="D27"/>
      <c r="E27"/>
      <c r="F27"/>
      <c r="G27"/>
      <c r="H27"/>
      <c r="I27"/>
      <c r="J27"/>
      <c r="K27"/>
      <c r="L27" s="97"/>
      <c r="M27" s="51"/>
      <c r="N27"/>
      <c r="O27" s="90"/>
      <c r="P27" s="90"/>
      <c r="Q27" s="14"/>
      <c r="R27"/>
      <c r="S27"/>
      <c r="T27"/>
      <c r="U27" s="95"/>
      <c r="V27" s="3"/>
      <c r="W27" s="96"/>
      <c r="X27" s="104"/>
      <c r="Y27" s="104"/>
      <c r="Z27" s="106"/>
      <c r="AA27" s="106"/>
      <c r="AB27" s="104"/>
      <c r="AC27" s="106"/>
      <c r="AD27" s="106"/>
      <c r="AE27" s="104"/>
      <c r="AF27" s="113"/>
      <c r="AG27" s="104"/>
      <c r="AH27"/>
      <c r="AI27"/>
      <c r="AJ27"/>
      <c r="AK27"/>
      <c r="AL27"/>
      <c r="AM27"/>
      <c r="AN27"/>
    </row>
    <row r="28" spans="1:92" x14ac:dyDescent="0.25">
      <c r="L28"/>
      <c r="M28"/>
      <c r="N28"/>
      <c r="O28"/>
      <c r="P28" s="90"/>
      <c r="Q28" s="14"/>
      <c r="R28"/>
      <c r="S28"/>
      <c r="T28"/>
      <c r="U28"/>
      <c r="V28"/>
      <c r="W28" s="14"/>
      <c r="X28" s="104"/>
      <c r="Y28" s="104"/>
      <c r="Z28" s="106"/>
      <c r="AA28" s="106"/>
      <c r="AB28" s="104"/>
      <c r="AC28" s="106"/>
      <c r="AD28" s="106"/>
      <c r="AE28" s="104"/>
      <c r="AF28" s="113"/>
      <c r="AG28" s="104"/>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row>
    <row r="29" spans="1:92" x14ac:dyDescent="0.25">
      <c r="L29"/>
      <c r="M29"/>
      <c r="N29"/>
      <c r="O29"/>
      <c r="P29" s="90"/>
      <c r="Q29" s="14"/>
      <c r="R29"/>
      <c r="S29"/>
      <c r="T29"/>
      <c r="U29"/>
      <c r="V29"/>
      <c r="W29" s="14"/>
      <c r="X29" s="104"/>
      <c r="Y29" s="104"/>
      <c r="Z29" s="106"/>
      <c r="AA29" s="106"/>
      <c r="AB29" s="104"/>
      <c r="AC29" s="106"/>
      <c r="AD29" s="106"/>
      <c r="AE29" s="104"/>
      <c r="AF29" s="113"/>
      <c r="AG29" s="104"/>
    </row>
    <row r="30" spans="1:92" x14ac:dyDescent="0.25">
      <c r="L30"/>
      <c r="M30"/>
      <c r="N30"/>
      <c r="O30"/>
      <c r="P30" s="90"/>
      <c r="Q30" s="14"/>
      <c r="R30"/>
      <c r="S30"/>
      <c r="T30"/>
      <c r="U30"/>
      <c r="V30"/>
      <c r="W30" s="14"/>
      <c r="X30" s="104"/>
      <c r="Y30" s="104"/>
      <c r="Z30" s="106"/>
      <c r="AA30" s="106"/>
      <c r="AB30" s="104"/>
      <c r="AC30" s="106"/>
      <c r="AD30" s="106"/>
      <c r="AE30" s="104"/>
      <c r="AF30" s="113"/>
      <c r="AG30" s="104"/>
    </row>
    <row r="31" spans="1:92" x14ac:dyDescent="0.25">
      <c r="L31"/>
      <c r="M31"/>
      <c r="N31"/>
      <c r="O31"/>
      <c r="P31" s="90"/>
      <c r="Q31" s="14"/>
      <c r="R31"/>
      <c r="S31"/>
      <c r="T31"/>
      <c r="U31"/>
      <c r="V31"/>
      <c r="W31" s="14"/>
      <c r="X31" s="104"/>
      <c r="Y31" s="104"/>
      <c r="Z31" s="106"/>
      <c r="AA31" s="106"/>
      <c r="AB31" s="104"/>
      <c r="AC31" s="106"/>
      <c r="AD31" s="106"/>
      <c r="AE31" s="104"/>
      <c r="AF31" s="113"/>
      <c r="AG31" s="104"/>
    </row>
    <row r="32" spans="1:92" x14ac:dyDescent="0.25">
      <c r="L32"/>
      <c r="M32"/>
      <c r="N32"/>
      <c r="O32"/>
      <c r="P32" s="90"/>
      <c r="Q32" s="14"/>
      <c r="R32"/>
      <c r="S32"/>
      <c r="T32"/>
      <c r="U32"/>
      <c r="V32"/>
      <c r="W32" s="14"/>
      <c r="X32" s="104"/>
      <c r="Y32" s="104"/>
      <c r="Z32" s="106"/>
      <c r="AA32" s="106"/>
      <c r="AB32" s="104"/>
      <c r="AC32" s="106"/>
      <c r="AD32" s="106"/>
      <c r="AE32" s="104"/>
      <c r="AF32" s="113"/>
      <c r="AG32" s="104"/>
    </row>
    <row r="33" spans="12:33" x14ac:dyDescent="0.25">
      <c r="L33"/>
      <c r="M33"/>
      <c r="N33"/>
      <c r="O33"/>
      <c r="P33" s="90"/>
      <c r="Q33" s="14"/>
      <c r="R33"/>
      <c r="S33"/>
      <c r="T33"/>
      <c r="U33"/>
      <c r="V33"/>
      <c r="W33" s="14"/>
      <c r="X33" s="104"/>
      <c r="Y33" s="104"/>
      <c r="Z33" s="106"/>
      <c r="AA33" s="106"/>
      <c r="AB33" s="104"/>
      <c r="AC33" s="106"/>
      <c r="AD33" s="106"/>
      <c r="AE33" s="104"/>
      <c r="AF33" s="113"/>
      <c r="AG33" s="104"/>
    </row>
    <row r="34" spans="12:33" x14ac:dyDescent="0.25">
      <c r="L34"/>
      <c r="M34"/>
      <c r="N34"/>
      <c r="O34"/>
      <c r="P34" s="90"/>
      <c r="Q34" s="14"/>
      <c r="R34"/>
      <c r="S34"/>
      <c r="T34"/>
      <c r="U34"/>
      <c r="V34"/>
      <c r="W34" s="14"/>
      <c r="X34" s="104"/>
      <c r="Y34" s="104"/>
      <c r="Z34" s="106"/>
      <c r="AA34" s="106"/>
      <c r="AB34" s="104"/>
      <c r="AC34" s="106"/>
      <c r="AD34" s="106"/>
      <c r="AE34" s="104"/>
      <c r="AF34" s="113"/>
      <c r="AG34" s="104"/>
    </row>
    <row r="35" spans="12:33" x14ac:dyDescent="0.25">
      <c r="L35"/>
      <c r="M35"/>
      <c r="N35"/>
      <c r="O35"/>
      <c r="P35" s="90"/>
      <c r="Q35" s="14"/>
      <c r="R35"/>
      <c r="S35"/>
      <c r="T35"/>
      <c r="U35"/>
      <c r="V35"/>
      <c r="W35" s="14"/>
      <c r="X35" s="104"/>
      <c r="Y35" s="104"/>
      <c r="Z35" s="106"/>
      <c r="AA35" s="106"/>
      <c r="AB35" s="104"/>
      <c r="AC35" s="106"/>
      <c r="AD35" s="106"/>
      <c r="AE35" s="104"/>
      <c r="AF35" s="113"/>
      <c r="AG35" s="104"/>
    </row>
    <row r="36" spans="12:33" x14ac:dyDescent="0.25">
      <c r="L36"/>
      <c r="M36"/>
      <c r="N36"/>
      <c r="O36"/>
      <c r="P36" s="90"/>
      <c r="Q36" s="14"/>
      <c r="R36"/>
      <c r="S36"/>
      <c r="T36"/>
      <c r="U36"/>
      <c r="V36"/>
      <c r="W36" s="14"/>
      <c r="X36" s="104"/>
      <c r="Y36" s="104"/>
      <c r="Z36" s="106"/>
      <c r="AA36" s="106"/>
      <c r="AB36" s="104"/>
      <c r="AC36" s="106"/>
      <c r="AD36" s="106"/>
      <c r="AE36" s="104"/>
      <c r="AF36" s="113"/>
      <c r="AG36" s="104"/>
    </row>
    <row r="37" spans="12:33" x14ac:dyDescent="0.25">
      <c r="L37"/>
      <c r="M37"/>
      <c r="N37"/>
      <c r="O37"/>
      <c r="P37" s="90"/>
      <c r="Q37" s="14"/>
      <c r="R37"/>
      <c r="S37"/>
      <c r="T37"/>
      <c r="U37"/>
      <c r="V37"/>
      <c r="W37" s="14"/>
      <c r="X37" s="104"/>
      <c r="Y37" s="104"/>
      <c r="Z37" s="106"/>
      <c r="AA37" s="106"/>
      <c r="AB37" s="104"/>
      <c r="AC37" s="106"/>
      <c r="AD37" s="106"/>
      <c r="AE37" s="104"/>
      <c r="AF37" s="113"/>
      <c r="AG37" s="104"/>
    </row>
    <row r="38" spans="12:33" x14ac:dyDescent="0.25">
      <c r="L38"/>
      <c r="M38"/>
      <c r="N38"/>
      <c r="O38"/>
      <c r="P38" s="90"/>
      <c r="Q38" s="14"/>
      <c r="R38"/>
      <c r="S38"/>
      <c r="T38"/>
      <c r="U38"/>
      <c r="V38"/>
      <c r="W38" s="14"/>
      <c r="X38" s="104"/>
      <c r="Y38" s="104"/>
      <c r="Z38" s="106"/>
      <c r="AA38" s="106"/>
      <c r="AB38" s="104"/>
      <c r="AC38" s="106"/>
      <c r="AD38" s="106"/>
      <c r="AE38" s="104"/>
      <c r="AF38" s="113"/>
      <c r="AG38" s="104"/>
    </row>
    <row r="39" spans="12:33" x14ac:dyDescent="0.25">
      <c r="L39"/>
      <c r="M39"/>
      <c r="N39"/>
      <c r="O39"/>
      <c r="P39" s="90"/>
      <c r="Q39" s="14"/>
      <c r="R39"/>
      <c r="S39"/>
      <c r="T39"/>
      <c r="U39"/>
      <c r="V39"/>
      <c r="W39" s="14"/>
      <c r="X39" s="104"/>
      <c r="Y39" s="104"/>
      <c r="Z39" s="106"/>
      <c r="AA39" s="106"/>
      <c r="AB39" s="104"/>
      <c r="AC39" s="106"/>
      <c r="AD39" s="106"/>
      <c r="AE39" s="104"/>
      <c r="AF39" s="113"/>
      <c r="AG39" s="104"/>
    </row>
    <row r="40" spans="12:33" x14ac:dyDescent="0.25">
      <c r="L40"/>
      <c r="M40"/>
      <c r="N40"/>
      <c r="O40"/>
      <c r="P40" s="90"/>
      <c r="Q40" s="14"/>
      <c r="R40"/>
      <c r="S40"/>
      <c r="T40"/>
      <c r="U40"/>
      <c r="V40"/>
      <c r="W40" s="14"/>
      <c r="X40" s="104"/>
      <c r="Y40" s="104"/>
      <c r="Z40" s="106"/>
      <c r="AA40" s="106"/>
      <c r="AB40" s="104"/>
      <c r="AC40" s="106"/>
      <c r="AD40" s="106"/>
      <c r="AE40" s="104"/>
      <c r="AF40" s="113"/>
      <c r="AG40" s="104"/>
    </row>
    <row r="41" spans="12:33" x14ac:dyDescent="0.25">
      <c r="L41"/>
      <c r="M41"/>
      <c r="N41"/>
      <c r="O41"/>
      <c r="P41" s="90"/>
      <c r="Q41" s="14"/>
      <c r="R41"/>
      <c r="S41"/>
      <c r="T41"/>
      <c r="U41"/>
      <c r="V41"/>
      <c r="W41" s="14"/>
      <c r="X41" s="104"/>
      <c r="Y41" s="104"/>
      <c r="Z41" s="106"/>
      <c r="AA41" s="106"/>
      <c r="AB41" s="104"/>
      <c r="AC41" s="106"/>
      <c r="AD41" s="106"/>
      <c r="AE41" s="104"/>
      <c r="AF41" s="113"/>
      <c r="AG41" s="104"/>
    </row>
    <row r="42" spans="12:33" x14ac:dyDescent="0.25">
      <c r="L42"/>
      <c r="M42"/>
      <c r="N42"/>
      <c r="O42"/>
      <c r="P42" s="90"/>
      <c r="Q42" s="14"/>
      <c r="R42"/>
      <c r="S42"/>
      <c r="T42"/>
      <c r="U42"/>
      <c r="V42"/>
      <c r="W42" s="14"/>
      <c r="X42" s="104"/>
      <c r="Y42" s="104"/>
      <c r="Z42" s="106"/>
      <c r="AA42" s="106"/>
      <c r="AB42" s="104"/>
      <c r="AC42" s="106"/>
      <c r="AD42" s="106"/>
      <c r="AE42" s="104"/>
      <c r="AF42" s="113"/>
      <c r="AG42" s="104"/>
    </row>
    <row r="43" spans="12:33" x14ac:dyDescent="0.25">
      <c r="L43"/>
      <c r="M43"/>
      <c r="N43"/>
      <c r="O43"/>
      <c r="P43" s="90"/>
      <c r="Q43" s="14"/>
      <c r="R43"/>
      <c r="S43"/>
      <c r="T43"/>
      <c r="U43"/>
      <c r="V43"/>
      <c r="W43" s="14"/>
      <c r="X43" s="104"/>
      <c r="Y43" s="104"/>
      <c r="Z43" s="106"/>
      <c r="AA43" s="106"/>
      <c r="AB43" s="104"/>
      <c r="AC43" s="106"/>
      <c r="AD43" s="106"/>
      <c r="AE43" s="104"/>
      <c r="AF43" s="113"/>
      <c r="AG43" s="104"/>
    </row>
    <row r="44" spans="12:33" x14ac:dyDescent="0.25">
      <c r="L44"/>
      <c r="M44"/>
      <c r="N44"/>
      <c r="O44"/>
      <c r="P44" s="90"/>
      <c r="Q44" s="14"/>
      <c r="R44"/>
      <c r="S44"/>
      <c r="T44"/>
      <c r="U44"/>
      <c r="V44"/>
      <c r="W44" s="14"/>
      <c r="X44" s="104"/>
      <c r="Y44" s="104"/>
      <c r="Z44" s="106"/>
      <c r="AA44" s="106"/>
      <c r="AB44" s="104"/>
      <c r="AC44" s="106"/>
      <c r="AD44" s="106"/>
      <c r="AE44" s="104"/>
      <c r="AF44" s="113"/>
      <c r="AG44" s="104"/>
    </row>
    <row r="45" spans="12:33" x14ac:dyDescent="0.25">
      <c r="L45"/>
      <c r="M45"/>
      <c r="N45"/>
      <c r="O45"/>
      <c r="P45" s="90"/>
      <c r="Q45" s="14"/>
      <c r="R45"/>
      <c r="S45"/>
      <c r="T45"/>
      <c r="U45"/>
      <c r="V45"/>
      <c r="W45" s="14"/>
      <c r="X45" s="104"/>
      <c r="Y45" s="104"/>
      <c r="Z45" s="106"/>
      <c r="AA45" s="106"/>
      <c r="AB45" s="104"/>
      <c r="AC45" s="106"/>
      <c r="AD45" s="106"/>
      <c r="AE45" s="104"/>
      <c r="AF45" s="113"/>
      <c r="AG45" s="104"/>
    </row>
    <row r="46" spans="12:33" x14ac:dyDescent="0.25">
      <c r="L46"/>
      <c r="M46"/>
      <c r="N46"/>
      <c r="O46"/>
      <c r="P46" s="90"/>
      <c r="Q46" s="14"/>
      <c r="R46"/>
      <c r="S46"/>
      <c r="T46"/>
      <c r="U46"/>
      <c r="V46"/>
      <c r="W46" s="14"/>
      <c r="X46" s="104"/>
      <c r="Y46" s="104"/>
      <c r="Z46" s="106"/>
      <c r="AA46" s="106"/>
      <c r="AB46" s="104"/>
      <c r="AC46" s="106"/>
      <c r="AD46" s="106"/>
      <c r="AE46" s="104"/>
      <c r="AF46" s="113"/>
      <c r="AG46" s="104"/>
    </row>
    <row r="47" spans="12:33" x14ac:dyDescent="0.25">
      <c r="L47"/>
      <c r="M47"/>
      <c r="N47"/>
      <c r="O47"/>
      <c r="P47" s="90"/>
      <c r="Q47" s="14"/>
      <c r="R47"/>
      <c r="S47"/>
      <c r="T47"/>
      <c r="U47"/>
      <c r="V47"/>
      <c r="W47" s="14"/>
      <c r="X47" s="104"/>
      <c r="Y47" s="104"/>
      <c r="Z47" s="106"/>
      <c r="AA47" s="106"/>
      <c r="AB47" s="104"/>
      <c r="AC47" s="106"/>
      <c r="AD47" s="106"/>
      <c r="AE47" s="104"/>
      <c r="AF47" s="113"/>
      <c r="AG47" s="104"/>
    </row>
    <row r="48" spans="12:33" x14ac:dyDescent="0.25">
      <c r="L48"/>
      <c r="M48"/>
      <c r="N48"/>
      <c r="O48"/>
      <c r="P48" s="90"/>
      <c r="Q48" s="14"/>
      <c r="R48"/>
      <c r="S48"/>
      <c r="T48"/>
      <c r="U48"/>
      <c r="V48"/>
      <c r="W48" s="14"/>
      <c r="X48" s="104"/>
      <c r="Y48" s="104"/>
      <c r="Z48" s="106"/>
      <c r="AA48" s="106"/>
      <c r="AB48" s="104"/>
      <c r="AC48" s="106"/>
      <c r="AD48" s="106"/>
      <c r="AE48" s="104"/>
      <c r="AF48" s="113"/>
      <c r="AG48" s="104"/>
    </row>
    <row r="49" spans="12:33" x14ac:dyDescent="0.25">
      <c r="L49"/>
      <c r="M49"/>
      <c r="N49"/>
      <c r="O49"/>
      <c r="P49" s="90"/>
      <c r="Q49" s="14"/>
      <c r="R49"/>
      <c r="S49"/>
      <c r="T49"/>
      <c r="U49"/>
      <c r="V49"/>
      <c r="W49" s="14"/>
      <c r="X49" s="104"/>
      <c r="Y49" s="104"/>
      <c r="Z49" s="106"/>
      <c r="AA49" s="106"/>
      <c r="AB49" s="104"/>
      <c r="AC49" s="106"/>
      <c r="AD49" s="106"/>
      <c r="AE49" s="104"/>
      <c r="AF49" s="113"/>
      <c r="AG49" s="104"/>
    </row>
    <row r="50" spans="12:33" x14ac:dyDescent="0.25">
      <c r="L50"/>
      <c r="M50"/>
      <c r="N50"/>
      <c r="O50"/>
      <c r="P50" s="90"/>
      <c r="Q50" s="14"/>
      <c r="R50"/>
      <c r="S50"/>
      <c r="T50"/>
      <c r="U50"/>
      <c r="V50"/>
      <c r="W50" s="14"/>
      <c r="X50" s="104"/>
      <c r="Y50" s="104"/>
      <c r="Z50" s="106"/>
      <c r="AA50" s="106"/>
      <c r="AB50" s="104"/>
      <c r="AC50" s="106"/>
      <c r="AD50" s="106"/>
      <c r="AE50" s="104"/>
      <c r="AF50" s="113"/>
      <c r="AG50" s="104"/>
    </row>
    <row r="51" spans="12:33" x14ac:dyDescent="0.25">
      <c r="L51"/>
      <c r="M51"/>
      <c r="N51"/>
      <c r="O51"/>
      <c r="P51" s="90"/>
      <c r="Q51" s="14"/>
      <c r="R51"/>
      <c r="S51"/>
      <c r="T51"/>
      <c r="U51"/>
      <c r="V51"/>
      <c r="W51" s="14"/>
      <c r="X51" s="104"/>
      <c r="Y51" s="104"/>
      <c r="Z51" s="106"/>
      <c r="AA51" s="106"/>
      <c r="AB51" s="104"/>
      <c r="AC51" s="106"/>
      <c r="AD51" s="106"/>
      <c r="AE51" s="104"/>
      <c r="AF51" s="113"/>
      <c r="AG51" s="104"/>
    </row>
    <row r="52" spans="12:33" x14ac:dyDescent="0.25">
      <c r="L52"/>
      <c r="M52"/>
      <c r="N52"/>
      <c r="O52"/>
      <c r="P52" s="90"/>
      <c r="Q52" s="14"/>
      <c r="R52"/>
      <c r="S52"/>
      <c r="T52"/>
      <c r="U52"/>
      <c r="V52"/>
      <c r="W52" s="14"/>
      <c r="X52" s="104"/>
      <c r="Y52" s="104"/>
      <c r="Z52" s="106"/>
      <c r="AA52" s="106"/>
      <c r="AB52" s="104"/>
      <c r="AC52" s="106"/>
      <c r="AD52" s="106"/>
      <c r="AE52" s="104"/>
      <c r="AF52" s="113"/>
      <c r="AG52" s="104"/>
    </row>
    <row r="53" spans="12:33" x14ac:dyDescent="0.25">
      <c r="L53"/>
      <c r="M53"/>
      <c r="N53"/>
      <c r="O53"/>
      <c r="P53" s="90"/>
      <c r="Q53" s="14"/>
      <c r="R53"/>
      <c r="S53"/>
      <c r="T53"/>
      <c r="U53"/>
      <c r="V53"/>
      <c r="W53" s="14"/>
      <c r="X53" s="104"/>
      <c r="Y53" s="104"/>
      <c r="Z53" s="106"/>
      <c r="AA53" s="106"/>
      <c r="AB53" s="104"/>
      <c r="AC53" s="106"/>
      <c r="AD53" s="106"/>
      <c r="AE53" s="104"/>
      <c r="AF53" s="113"/>
      <c r="AG53" s="104"/>
    </row>
    <row r="54" spans="12:33" x14ac:dyDescent="0.25">
      <c r="L54"/>
      <c r="M54"/>
      <c r="N54"/>
      <c r="O54"/>
      <c r="P54" s="90"/>
      <c r="Q54" s="14"/>
      <c r="R54"/>
      <c r="S54"/>
      <c r="T54"/>
      <c r="U54"/>
      <c r="V54"/>
      <c r="W54" s="14"/>
      <c r="X54" s="104"/>
      <c r="Y54" s="104"/>
      <c r="Z54" s="106"/>
      <c r="AA54" s="106"/>
      <c r="AB54" s="104"/>
      <c r="AC54" s="106"/>
      <c r="AD54" s="106"/>
      <c r="AE54" s="104"/>
      <c r="AF54" s="113"/>
      <c r="AG54" s="104"/>
    </row>
    <row r="55" spans="12:33" x14ac:dyDescent="0.25">
      <c r="L55"/>
      <c r="M55"/>
      <c r="N55"/>
      <c r="O55"/>
      <c r="P55" s="90"/>
      <c r="Q55" s="14"/>
      <c r="R55"/>
      <c r="S55"/>
      <c r="T55"/>
      <c r="U55"/>
      <c r="V55"/>
      <c r="W55" s="14"/>
      <c r="X55" s="104"/>
      <c r="Y55" s="104"/>
      <c r="Z55" s="106"/>
      <c r="AA55" s="106"/>
      <c r="AB55" s="104"/>
      <c r="AC55" s="106"/>
      <c r="AD55" s="106"/>
      <c r="AE55" s="104"/>
      <c r="AF55" s="113"/>
      <c r="AG55" s="104"/>
    </row>
    <row r="56" spans="12:33" x14ac:dyDescent="0.25">
      <c r="L56"/>
      <c r="M56"/>
      <c r="N56"/>
      <c r="O56"/>
      <c r="P56" s="90"/>
      <c r="Q56" s="14"/>
      <c r="R56"/>
      <c r="S56"/>
      <c r="T56"/>
      <c r="U56"/>
      <c r="V56"/>
      <c r="W56" s="14"/>
      <c r="X56" s="104"/>
      <c r="Y56" s="104"/>
      <c r="Z56" s="106"/>
      <c r="AA56" s="106"/>
      <c r="AB56" s="104"/>
      <c r="AC56" s="106"/>
      <c r="AD56" s="106"/>
      <c r="AE56" s="104"/>
      <c r="AF56" s="113"/>
      <c r="AG56" s="104"/>
    </row>
    <row r="57" spans="12:33" x14ac:dyDescent="0.25">
      <c r="L57"/>
      <c r="M57"/>
      <c r="N57"/>
      <c r="O57"/>
      <c r="P57" s="90"/>
      <c r="Q57" s="14"/>
      <c r="R57"/>
      <c r="S57"/>
      <c r="T57"/>
      <c r="U57"/>
      <c r="V57"/>
      <c r="W57" s="14"/>
      <c r="X57" s="104"/>
      <c r="Y57" s="104"/>
      <c r="Z57" s="106"/>
      <c r="AA57" s="106"/>
      <c r="AB57" s="104"/>
      <c r="AC57" s="106"/>
      <c r="AD57" s="106"/>
      <c r="AE57" s="104"/>
      <c r="AF57" s="113"/>
      <c r="AG57" s="104"/>
    </row>
    <row r="58" spans="12:33" x14ac:dyDescent="0.25">
      <c r="L58"/>
      <c r="M58"/>
      <c r="N58"/>
      <c r="O58"/>
      <c r="P58" s="90"/>
      <c r="Q58" s="14"/>
      <c r="R58"/>
      <c r="S58"/>
      <c r="T58"/>
      <c r="U58"/>
      <c r="V58"/>
      <c r="W58" s="14"/>
      <c r="X58" s="104"/>
      <c r="Y58" s="104"/>
      <c r="Z58" s="106"/>
      <c r="AA58" s="106"/>
      <c r="AB58" s="104"/>
      <c r="AC58" s="106"/>
      <c r="AD58" s="106"/>
      <c r="AE58" s="104"/>
      <c r="AF58" s="113"/>
      <c r="AG58" s="104"/>
    </row>
    <row r="59" spans="12:33" x14ac:dyDescent="0.25">
      <c r="L59"/>
      <c r="M59"/>
      <c r="N59"/>
      <c r="O59"/>
      <c r="P59" s="90"/>
      <c r="Q59" s="14"/>
      <c r="R59"/>
      <c r="S59"/>
      <c r="T59"/>
      <c r="U59"/>
      <c r="V59"/>
      <c r="W59" s="14"/>
      <c r="X59" s="104"/>
      <c r="Y59" s="104"/>
      <c r="Z59" s="106"/>
      <c r="AA59" s="106"/>
      <c r="AB59" s="104"/>
      <c r="AC59" s="106"/>
      <c r="AD59" s="106"/>
      <c r="AE59" s="104"/>
      <c r="AF59" s="113"/>
      <c r="AG59" s="104"/>
    </row>
    <row r="60" spans="12:33" x14ac:dyDescent="0.25">
      <c r="L60"/>
      <c r="M60"/>
      <c r="N60"/>
      <c r="O60"/>
      <c r="P60" s="90"/>
      <c r="Q60" s="14"/>
      <c r="R60"/>
      <c r="S60"/>
      <c r="T60"/>
      <c r="U60"/>
      <c r="V60"/>
      <c r="W60" s="14"/>
      <c r="X60" s="104"/>
      <c r="Y60" s="104"/>
      <c r="Z60" s="106"/>
      <c r="AA60" s="106"/>
      <c r="AB60" s="104"/>
      <c r="AC60" s="106"/>
      <c r="AD60" s="106"/>
      <c r="AE60" s="104"/>
      <c r="AF60" s="113"/>
      <c r="AG60" s="104"/>
    </row>
    <row r="61" spans="12:33" x14ac:dyDescent="0.25">
      <c r="L61"/>
      <c r="M61"/>
      <c r="N61"/>
      <c r="O61"/>
      <c r="P61" s="90"/>
      <c r="Q61" s="14"/>
      <c r="R61"/>
      <c r="S61"/>
      <c r="T61"/>
      <c r="U61"/>
      <c r="V61"/>
      <c r="W61" s="14"/>
      <c r="X61" s="104"/>
      <c r="Y61" s="104"/>
      <c r="Z61" s="106"/>
      <c r="AA61" s="106"/>
      <c r="AB61" s="104"/>
      <c r="AC61" s="106"/>
      <c r="AD61" s="106"/>
      <c r="AE61" s="104"/>
      <c r="AF61" s="113"/>
      <c r="AG61" s="104"/>
    </row>
    <row r="62" spans="12:33" x14ac:dyDescent="0.25">
      <c r="L62"/>
      <c r="M62"/>
      <c r="N62"/>
      <c r="O62"/>
      <c r="P62" s="90"/>
      <c r="Q62" s="14"/>
      <c r="R62"/>
      <c r="S62"/>
      <c r="T62"/>
      <c r="U62"/>
      <c r="V62"/>
      <c r="W62" s="14"/>
      <c r="X62" s="104"/>
      <c r="Y62" s="104"/>
      <c r="Z62" s="106"/>
      <c r="AA62" s="106"/>
      <c r="AB62" s="104"/>
      <c r="AC62" s="106"/>
      <c r="AD62" s="106"/>
      <c r="AE62" s="104"/>
      <c r="AF62" s="113"/>
      <c r="AG62" s="104"/>
    </row>
    <row r="63" spans="12:33" x14ac:dyDescent="0.25">
      <c r="L63"/>
      <c r="M63"/>
      <c r="N63"/>
      <c r="O63"/>
      <c r="P63" s="90"/>
      <c r="Q63" s="14"/>
      <c r="R63"/>
      <c r="S63"/>
      <c r="T63"/>
      <c r="U63"/>
      <c r="V63"/>
      <c r="W63" s="14"/>
      <c r="X63" s="104"/>
      <c r="Y63" s="104"/>
      <c r="Z63" s="106"/>
      <c r="AA63" s="106"/>
      <c r="AB63" s="104"/>
      <c r="AC63" s="106"/>
      <c r="AD63" s="106"/>
      <c r="AE63" s="104"/>
      <c r="AF63" s="113"/>
      <c r="AG63" s="104"/>
    </row>
    <row r="64" spans="12:33" x14ac:dyDescent="0.25">
      <c r="L64"/>
      <c r="M64"/>
      <c r="N64"/>
      <c r="O64"/>
      <c r="P64" s="90"/>
      <c r="Q64" s="14"/>
      <c r="R64"/>
      <c r="S64"/>
      <c r="T64"/>
      <c r="U64"/>
      <c r="V64"/>
      <c r="W64" s="14"/>
      <c r="X64"/>
      <c r="Y64"/>
      <c r="Z64"/>
      <c r="AA64"/>
      <c r="AB64"/>
      <c r="AD64"/>
      <c r="AE64"/>
      <c r="AF64"/>
      <c r="AG64"/>
    </row>
    <row r="65" spans="12:33" x14ac:dyDescent="0.25">
      <c r="L65"/>
      <c r="M65"/>
      <c r="N65"/>
      <c r="O65"/>
      <c r="P65" s="90"/>
      <c r="Q65" s="14"/>
      <c r="R65"/>
      <c r="S65"/>
      <c r="T65"/>
      <c r="U65"/>
      <c r="V65"/>
      <c r="W65" s="14"/>
      <c r="X65"/>
      <c r="Y65"/>
      <c r="Z65"/>
      <c r="AA65"/>
      <c r="AB65"/>
      <c r="AD65"/>
      <c r="AE65"/>
      <c r="AF65"/>
      <c r="AG65"/>
    </row>
    <row r="66" spans="12:33" x14ac:dyDescent="0.25">
      <c r="L66"/>
      <c r="M66"/>
      <c r="N66"/>
      <c r="O66"/>
      <c r="P66" s="90"/>
      <c r="Q66" s="14"/>
      <c r="R66"/>
      <c r="S66"/>
      <c r="T66"/>
      <c r="U66"/>
      <c r="V66"/>
      <c r="W66" s="14"/>
      <c r="X66"/>
      <c r="Y66"/>
      <c r="Z66"/>
      <c r="AA66"/>
      <c r="AB66"/>
      <c r="AD66"/>
      <c r="AE66"/>
      <c r="AF66"/>
      <c r="AG66"/>
    </row>
    <row r="67" spans="12:33" x14ac:dyDescent="0.25">
      <c r="L67"/>
      <c r="M67"/>
      <c r="N67"/>
      <c r="O67"/>
      <c r="P67" s="90"/>
      <c r="Q67" s="14"/>
      <c r="R67"/>
      <c r="S67"/>
      <c r="T67"/>
      <c r="U67"/>
      <c r="V67"/>
      <c r="W67" s="14"/>
      <c r="X67"/>
      <c r="Y67"/>
      <c r="Z67"/>
      <c r="AA67"/>
      <c r="AB67"/>
      <c r="AD67"/>
      <c r="AE67"/>
      <c r="AF67"/>
      <c r="AG67"/>
    </row>
    <row r="68" spans="12:33" x14ac:dyDescent="0.25">
      <c r="L68"/>
      <c r="M68"/>
      <c r="N68"/>
      <c r="O68"/>
      <c r="P68" s="90"/>
      <c r="Q68" s="14"/>
      <c r="R68"/>
      <c r="S68"/>
      <c r="T68"/>
      <c r="U68"/>
      <c r="V68"/>
      <c r="W68" s="14"/>
      <c r="X68"/>
      <c r="Y68"/>
      <c r="Z68"/>
      <c r="AA68"/>
      <c r="AB68"/>
      <c r="AD68"/>
      <c r="AE68"/>
      <c r="AF68"/>
      <c r="AG68"/>
    </row>
    <row r="69" spans="12:33" x14ac:dyDescent="0.25">
      <c r="L69"/>
      <c r="M69"/>
      <c r="N69"/>
      <c r="O69"/>
      <c r="P69" s="90"/>
      <c r="Q69" s="14"/>
      <c r="R69"/>
      <c r="S69"/>
      <c r="T69"/>
      <c r="U69"/>
      <c r="V69"/>
      <c r="W69" s="14"/>
      <c r="X69"/>
      <c r="Y69"/>
      <c r="Z69"/>
      <c r="AA69"/>
      <c r="AB69"/>
      <c r="AD69"/>
      <c r="AE69"/>
      <c r="AF69"/>
      <c r="AG69"/>
    </row>
    <row r="70" spans="12:33" x14ac:dyDescent="0.25">
      <c r="L70"/>
      <c r="M70"/>
      <c r="N70"/>
      <c r="O70"/>
      <c r="P70" s="90"/>
      <c r="Q70" s="14"/>
      <c r="R70"/>
      <c r="S70"/>
      <c r="T70"/>
      <c r="U70"/>
      <c r="V70"/>
      <c r="W70" s="14"/>
      <c r="X70"/>
      <c r="Y70"/>
      <c r="Z70"/>
      <c r="AA70"/>
      <c r="AB70"/>
      <c r="AD70"/>
      <c r="AE70"/>
      <c r="AF70"/>
      <c r="AG70"/>
    </row>
    <row r="71" spans="12:33" x14ac:dyDescent="0.25">
      <c r="L71"/>
      <c r="M71"/>
      <c r="N71"/>
      <c r="O71"/>
      <c r="P71" s="90"/>
      <c r="Q71" s="14"/>
      <c r="R71"/>
      <c r="S71"/>
      <c r="T71"/>
      <c r="U71"/>
      <c r="V71"/>
      <c r="W71" s="14"/>
      <c r="X71"/>
      <c r="Y71"/>
      <c r="Z71"/>
      <c r="AA71"/>
      <c r="AB71"/>
      <c r="AD71"/>
      <c r="AE71"/>
      <c r="AF71"/>
      <c r="AG71"/>
    </row>
    <row r="72" spans="12:33" x14ac:dyDescent="0.25">
      <c r="L72"/>
      <c r="M72"/>
      <c r="N72"/>
      <c r="O72"/>
      <c r="P72" s="90"/>
      <c r="Q72" s="14"/>
      <c r="R72"/>
      <c r="S72"/>
      <c r="T72"/>
      <c r="U72"/>
      <c r="V72"/>
      <c r="W72" s="14"/>
      <c r="X72"/>
      <c r="Y72"/>
      <c r="Z72"/>
      <c r="AA72"/>
      <c r="AB72"/>
      <c r="AD72"/>
      <c r="AE72"/>
      <c r="AF72"/>
      <c r="AG72"/>
    </row>
    <row r="73" spans="12:33" x14ac:dyDescent="0.25">
      <c r="L73"/>
      <c r="M73"/>
      <c r="N73"/>
      <c r="O73"/>
      <c r="P73" s="90"/>
      <c r="Q73" s="14"/>
      <c r="R73"/>
      <c r="S73"/>
      <c r="T73"/>
      <c r="U73"/>
      <c r="V73"/>
      <c r="W73" s="14"/>
      <c r="X73"/>
      <c r="Y73"/>
      <c r="Z73"/>
      <c r="AA73"/>
      <c r="AB73"/>
      <c r="AD73"/>
      <c r="AE73"/>
      <c r="AF73"/>
      <c r="AG73"/>
    </row>
    <row r="74" spans="12:33" x14ac:dyDescent="0.25">
      <c r="L74"/>
      <c r="M74"/>
      <c r="N74"/>
      <c r="O74"/>
      <c r="P74" s="90"/>
      <c r="Q74" s="14"/>
      <c r="R74"/>
      <c r="S74"/>
      <c r="T74"/>
      <c r="U74"/>
      <c r="V74"/>
      <c r="W74" s="14"/>
      <c r="X74"/>
      <c r="Y74"/>
      <c r="Z74"/>
      <c r="AA74"/>
      <c r="AB74"/>
      <c r="AD74"/>
      <c r="AE74"/>
      <c r="AF74"/>
      <c r="AG74"/>
    </row>
    <row r="75" spans="12:33" x14ac:dyDescent="0.25">
      <c r="L75"/>
      <c r="M75"/>
      <c r="N75"/>
      <c r="O75"/>
      <c r="P75" s="90"/>
      <c r="Q75" s="14"/>
      <c r="R75"/>
      <c r="S75"/>
      <c r="T75"/>
      <c r="U75"/>
      <c r="V75"/>
      <c r="W75" s="14"/>
      <c r="X75"/>
      <c r="Y75"/>
      <c r="Z75"/>
      <c r="AA75"/>
      <c r="AB75"/>
      <c r="AD75"/>
      <c r="AE75"/>
      <c r="AF75"/>
      <c r="AG75"/>
    </row>
    <row r="76" spans="12:33" x14ac:dyDescent="0.25">
      <c r="L76"/>
      <c r="M76"/>
      <c r="N76"/>
      <c r="O76"/>
      <c r="P76" s="90"/>
      <c r="Q76" s="14"/>
      <c r="R76"/>
      <c r="S76"/>
      <c r="T76"/>
      <c r="U76"/>
      <c r="V76"/>
      <c r="W76" s="14"/>
      <c r="X76"/>
      <c r="Y76"/>
      <c r="Z76"/>
      <c r="AA76"/>
      <c r="AB76"/>
      <c r="AD76"/>
      <c r="AE76"/>
      <c r="AF76"/>
      <c r="AG76"/>
    </row>
    <row r="77" spans="12:33" x14ac:dyDescent="0.25">
      <c r="L77"/>
      <c r="M77"/>
      <c r="N77"/>
      <c r="O77"/>
      <c r="P77" s="90"/>
      <c r="Q77" s="14"/>
      <c r="R77"/>
      <c r="S77"/>
      <c r="T77"/>
      <c r="U77"/>
      <c r="V77"/>
      <c r="W77" s="14"/>
      <c r="X77"/>
      <c r="Y77"/>
      <c r="Z77"/>
      <c r="AA77"/>
      <c r="AB77"/>
      <c r="AD77"/>
      <c r="AE77"/>
      <c r="AF77"/>
      <c r="AG77"/>
    </row>
    <row r="78" spans="12:33" x14ac:dyDescent="0.25">
      <c r="L78"/>
      <c r="M78"/>
      <c r="N78"/>
      <c r="O78"/>
      <c r="P78" s="90"/>
      <c r="Q78" s="14"/>
      <c r="R78"/>
      <c r="S78"/>
      <c r="T78"/>
      <c r="U78"/>
      <c r="V78"/>
      <c r="W78" s="14"/>
      <c r="X78"/>
      <c r="Y78"/>
      <c r="Z78"/>
      <c r="AA78"/>
      <c r="AB78"/>
      <c r="AD78"/>
      <c r="AE78"/>
      <c r="AF78"/>
      <c r="AG78"/>
    </row>
    <row r="79" spans="12:33" x14ac:dyDescent="0.25">
      <c r="L79"/>
      <c r="M79"/>
      <c r="N79"/>
      <c r="O79"/>
      <c r="P79" s="90"/>
      <c r="Q79" s="14"/>
      <c r="R79"/>
      <c r="S79"/>
      <c r="T79"/>
      <c r="U79"/>
      <c r="V79"/>
      <c r="W79" s="14"/>
      <c r="X79"/>
      <c r="Y79"/>
      <c r="Z79"/>
      <c r="AA79"/>
      <c r="AB79"/>
      <c r="AD79"/>
      <c r="AE79"/>
      <c r="AF79"/>
      <c r="AG79"/>
    </row>
    <row r="80" spans="12:33" x14ac:dyDescent="0.25">
      <c r="L80"/>
      <c r="M80"/>
      <c r="N80"/>
      <c r="O80"/>
      <c r="P80" s="90"/>
      <c r="Q80" s="14"/>
      <c r="R80"/>
      <c r="S80"/>
      <c r="T80"/>
      <c r="U80"/>
      <c r="V80"/>
      <c r="W80" s="14"/>
      <c r="X80"/>
      <c r="Y80"/>
      <c r="Z80"/>
      <c r="AA80"/>
      <c r="AB80"/>
      <c r="AD80"/>
      <c r="AE80"/>
      <c r="AF80"/>
      <c r="AG80"/>
    </row>
    <row r="81" spans="12:33" x14ac:dyDescent="0.25">
      <c r="L81"/>
      <c r="M81"/>
      <c r="N81"/>
      <c r="O81"/>
      <c r="P81" s="90"/>
      <c r="Q81" s="14"/>
      <c r="R81"/>
      <c r="S81"/>
      <c r="T81"/>
      <c r="U81"/>
      <c r="V81"/>
      <c r="W81" s="14"/>
      <c r="X81"/>
      <c r="Y81"/>
      <c r="Z81"/>
      <c r="AA81"/>
      <c r="AB81"/>
      <c r="AD81"/>
      <c r="AE81"/>
      <c r="AF81"/>
      <c r="AG81"/>
    </row>
    <row r="82" spans="12:33" x14ac:dyDescent="0.25">
      <c r="L82"/>
      <c r="M82"/>
      <c r="N82"/>
      <c r="O82"/>
      <c r="P82" s="90"/>
      <c r="Q82" s="14"/>
      <c r="R82"/>
      <c r="S82"/>
      <c r="T82"/>
      <c r="U82"/>
      <c r="V82"/>
      <c r="W82" s="14"/>
      <c r="X82"/>
      <c r="Y82"/>
      <c r="Z82"/>
      <c r="AA82"/>
      <c r="AB82"/>
      <c r="AD82"/>
      <c r="AE82"/>
      <c r="AF82"/>
      <c r="AG82"/>
    </row>
    <row r="83" spans="12:33" x14ac:dyDescent="0.25">
      <c r="L83"/>
      <c r="M83"/>
      <c r="N83"/>
      <c r="O83"/>
      <c r="P83" s="90"/>
      <c r="Q83" s="14"/>
      <c r="R83"/>
      <c r="S83"/>
      <c r="T83"/>
      <c r="U83"/>
      <c r="V83"/>
      <c r="W83" s="14"/>
      <c r="X83"/>
      <c r="Y83"/>
      <c r="Z83"/>
      <c r="AA83"/>
      <c r="AB83"/>
      <c r="AD83"/>
      <c r="AE83"/>
      <c r="AF83"/>
      <c r="AG83"/>
    </row>
    <row r="84" spans="12:33" x14ac:dyDescent="0.25">
      <c r="L84"/>
      <c r="M84"/>
      <c r="N84"/>
      <c r="O84"/>
      <c r="P84" s="90"/>
      <c r="Q84" s="14"/>
      <c r="R84"/>
      <c r="S84"/>
      <c r="T84"/>
      <c r="U84"/>
      <c r="V84"/>
      <c r="W84" s="14"/>
      <c r="X84"/>
      <c r="Y84"/>
      <c r="Z84"/>
      <c r="AA84"/>
      <c r="AB84"/>
      <c r="AD84"/>
      <c r="AE84"/>
      <c r="AF84"/>
      <c r="AG84"/>
    </row>
    <row r="85" spans="12:33" x14ac:dyDescent="0.25">
      <c r="L85"/>
      <c r="M85"/>
      <c r="N85"/>
      <c r="O85"/>
      <c r="P85" s="90"/>
      <c r="Q85" s="14"/>
      <c r="R85"/>
      <c r="S85"/>
      <c r="T85"/>
      <c r="U85"/>
      <c r="V85"/>
      <c r="W85" s="14"/>
      <c r="X85"/>
      <c r="Y85"/>
      <c r="Z85"/>
      <c r="AA85"/>
      <c r="AB85"/>
      <c r="AD85"/>
      <c r="AE85"/>
      <c r="AF85"/>
      <c r="AG85"/>
    </row>
    <row r="86" spans="12:33" x14ac:dyDescent="0.25">
      <c r="L86"/>
      <c r="M86"/>
      <c r="N86"/>
      <c r="O86"/>
      <c r="P86" s="90"/>
      <c r="Q86" s="14"/>
      <c r="R86"/>
      <c r="S86"/>
      <c r="T86"/>
      <c r="U86"/>
      <c r="V86"/>
      <c r="W86" s="14"/>
      <c r="X86"/>
      <c r="Y86"/>
      <c r="Z86"/>
      <c r="AA86"/>
      <c r="AB86"/>
      <c r="AD86"/>
      <c r="AE86"/>
      <c r="AF86"/>
      <c r="AG86"/>
    </row>
    <row r="87" spans="12:33" x14ac:dyDescent="0.25">
      <c r="L87"/>
      <c r="M87"/>
      <c r="N87"/>
      <c r="O87"/>
      <c r="P87" s="90"/>
      <c r="Q87" s="14"/>
      <c r="R87"/>
      <c r="S87"/>
      <c r="T87"/>
      <c r="U87"/>
      <c r="V87"/>
      <c r="W87" s="14"/>
      <c r="X87"/>
      <c r="Y87"/>
      <c r="Z87"/>
      <c r="AA87"/>
      <c r="AB87"/>
      <c r="AD87"/>
      <c r="AE87"/>
      <c r="AF87"/>
      <c r="AG87"/>
    </row>
    <row r="88" spans="12:33" x14ac:dyDescent="0.25">
      <c r="L88"/>
      <c r="M88"/>
      <c r="N88"/>
      <c r="O88"/>
      <c r="P88" s="90"/>
      <c r="Q88" s="14"/>
      <c r="R88"/>
      <c r="S88"/>
      <c r="T88"/>
      <c r="U88"/>
      <c r="V88"/>
      <c r="W88" s="14"/>
      <c r="X88"/>
      <c r="Y88"/>
      <c r="Z88"/>
      <c r="AA88"/>
      <c r="AB88"/>
      <c r="AD88"/>
      <c r="AE88"/>
      <c r="AF88"/>
      <c r="AG88"/>
    </row>
    <row r="89" spans="12:33" x14ac:dyDescent="0.25">
      <c r="L89"/>
      <c r="M89"/>
      <c r="N89"/>
      <c r="O89"/>
      <c r="P89" s="90"/>
      <c r="Q89" s="14"/>
      <c r="R89"/>
      <c r="S89"/>
      <c r="T89"/>
      <c r="U89"/>
      <c r="V89"/>
      <c r="W89" s="14"/>
      <c r="X89"/>
      <c r="Y89"/>
      <c r="Z89"/>
      <c r="AA89"/>
      <c r="AB89"/>
      <c r="AD89"/>
      <c r="AE89"/>
      <c r="AF89"/>
      <c r="AG89"/>
    </row>
    <row r="90" spans="12:33" x14ac:dyDescent="0.25">
      <c r="L90"/>
      <c r="M90"/>
      <c r="N90"/>
      <c r="O90"/>
      <c r="P90" s="90"/>
      <c r="Q90" s="14"/>
      <c r="R90"/>
      <c r="S90"/>
      <c r="T90"/>
      <c r="U90"/>
      <c r="V90"/>
      <c r="W90" s="14"/>
      <c r="X90"/>
      <c r="Y90"/>
      <c r="Z90"/>
      <c r="AA90"/>
      <c r="AB90"/>
      <c r="AD90"/>
      <c r="AE90"/>
      <c r="AF90"/>
      <c r="AG90"/>
    </row>
    <row r="91" spans="12:33" x14ac:dyDescent="0.25">
      <c r="L91"/>
      <c r="M91"/>
      <c r="N91"/>
      <c r="O91"/>
      <c r="P91" s="90"/>
      <c r="Q91" s="14"/>
      <c r="R91"/>
      <c r="S91"/>
      <c r="T91"/>
      <c r="U91"/>
      <c r="V91"/>
      <c r="W91" s="14"/>
      <c r="X91"/>
      <c r="Y91"/>
      <c r="Z91"/>
      <c r="AA91"/>
      <c r="AB91"/>
      <c r="AD91"/>
      <c r="AE91"/>
      <c r="AF91"/>
      <c r="AG91"/>
    </row>
    <row r="92" spans="12:33" x14ac:dyDescent="0.25">
      <c r="L92"/>
      <c r="M92"/>
      <c r="N92"/>
      <c r="O92"/>
      <c r="P92" s="90"/>
      <c r="Q92" s="14"/>
      <c r="R92"/>
      <c r="S92"/>
      <c r="T92"/>
      <c r="U92"/>
      <c r="V92"/>
      <c r="W92" s="14"/>
      <c r="X92"/>
      <c r="Y92"/>
      <c r="Z92"/>
      <c r="AA92"/>
      <c r="AB92"/>
      <c r="AD92"/>
      <c r="AE92"/>
      <c r="AF92"/>
      <c r="AG92"/>
    </row>
    <row r="93" spans="12:33" x14ac:dyDescent="0.25">
      <c r="L93"/>
      <c r="M93"/>
      <c r="N93"/>
      <c r="O93"/>
      <c r="P93" s="90"/>
      <c r="Q93" s="14"/>
      <c r="R93"/>
      <c r="S93"/>
      <c r="T93"/>
      <c r="U93"/>
      <c r="V93"/>
      <c r="W93" s="14"/>
      <c r="X93"/>
      <c r="Y93"/>
      <c r="Z93"/>
      <c r="AA93"/>
      <c r="AB93"/>
      <c r="AD93"/>
      <c r="AE93"/>
      <c r="AF93"/>
      <c r="AG93"/>
    </row>
    <row r="94" spans="12:33" x14ac:dyDescent="0.25">
      <c r="L94"/>
      <c r="M94"/>
      <c r="N94"/>
      <c r="O94"/>
      <c r="P94" s="90"/>
      <c r="Q94" s="14"/>
      <c r="R94"/>
      <c r="S94"/>
      <c r="T94"/>
      <c r="U94"/>
      <c r="V94"/>
      <c r="W94" s="14"/>
      <c r="X94"/>
      <c r="Y94"/>
      <c r="Z94"/>
      <c r="AA94"/>
      <c r="AB94"/>
      <c r="AD94"/>
      <c r="AE94"/>
      <c r="AF94"/>
      <c r="AG94"/>
    </row>
    <row r="95" spans="12:33" x14ac:dyDescent="0.25">
      <c r="L95"/>
      <c r="M95"/>
      <c r="N95"/>
      <c r="O95"/>
      <c r="P95" s="90"/>
      <c r="Q95" s="14"/>
      <c r="R95"/>
      <c r="S95"/>
      <c r="T95"/>
      <c r="U95"/>
      <c r="V95"/>
      <c r="W95" s="14"/>
      <c r="X95"/>
      <c r="Y95"/>
      <c r="Z95"/>
      <c r="AA95"/>
      <c r="AB95"/>
      <c r="AD95"/>
      <c r="AE95"/>
      <c r="AF95"/>
      <c r="AG95"/>
    </row>
    <row r="96" spans="12:33" x14ac:dyDescent="0.25">
      <c r="L96"/>
      <c r="M96"/>
      <c r="N96"/>
      <c r="O96"/>
      <c r="P96" s="90"/>
      <c r="Q96" s="14"/>
      <c r="R96"/>
      <c r="S96"/>
      <c r="T96"/>
      <c r="U96"/>
      <c r="V96"/>
      <c r="W96" s="14"/>
      <c r="X96"/>
      <c r="Y96"/>
      <c r="Z96"/>
      <c r="AA96"/>
      <c r="AB96"/>
      <c r="AD96"/>
      <c r="AE96"/>
      <c r="AF96"/>
      <c r="AG96"/>
    </row>
    <row r="97" spans="12:33" x14ac:dyDescent="0.25">
      <c r="L97"/>
      <c r="M97"/>
      <c r="N97"/>
      <c r="O97"/>
      <c r="P97" s="90"/>
      <c r="Q97" s="14"/>
      <c r="R97"/>
      <c r="S97"/>
      <c r="T97"/>
      <c r="U97"/>
      <c r="V97"/>
      <c r="W97" s="14"/>
      <c r="X97"/>
      <c r="Y97"/>
      <c r="Z97"/>
      <c r="AA97"/>
      <c r="AB97"/>
      <c r="AD97"/>
      <c r="AE97"/>
      <c r="AF97"/>
      <c r="AG97"/>
    </row>
    <row r="98" spans="12:33" x14ac:dyDescent="0.25">
      <c r="L98"/>
      <c r="M98"/>
      <c r="N98"/>
      <c r="O98"/>
      <c r="P98" s="90"/>
      <c r="Q98" s="14"/>
      <c r="R98"/>
      <c r="S98"/>
      <c r="T98"/>
      <c r="U98"/>
      <c r="V98"/>
      <c r="W98" s="14"/>
      <c r="X98"/>
      <c r="Y98"/>
      <c r="Z98"/>
      <c r="AA98"/>
      <c r="AB98"/>
      <c r="AD98"/>
      <c r="AE98"/>
      <c r="AF98"/>
      <c r="AG98"/>
    </row>
    <row r="99" spans="12:33" x14ac:dyDescent="0.25">
      <c r="L99"/>
      <c r="M99"/>
      <c r="N99"/>
      <c r="O99"/>
      <c r="P99" s="90"/>
      <c r="Q99" s="14"/>
      <c r="R99"/>
      <c r="S99"/>
      <c r="T99"/>
      <c r="U99"/>
      <c r="V99"/>
      <c r="W99" s="14"/>
      <c r="X99"/>
      <c r="Y99"/>
      <c r="Z99"/>
      <c r="AA99"/>
      <c r="AB99"/>
      <c r="AD99"/>
      <c r="AE99"/>
      <c r="AF99"/>
      <c r="AG99"/>
    </row>
    <row r="100" spans="12:33" x14ac:dyDescent="0.25">
      <c r="L100"/>
      <c r="M100"/>
      <c r="N100"/>
      <c r="O100"/>
      <c r="P100" s="90"/>
      <c r="Q100" s="14"/>
      <c r="R100"/>
      <c r="S100"/>
      <c r="T100"/>
      <c r="U100"/>
      <c r="V100"/>
      <c r="W100" s="14"/>
      <c r="X100"/>
      <c r="Y100"/>
      <c r="Z100"/>
      <c r="AA100"/>
      <c r="AB100"/>
      <c r="AD100"/>
      <c r="AE100"/>
      <c r="AF100"/>
      <c r="AG100"/>
    </row>
    <row r="101" spans="12:33" x14ac:dyDescent="0.25">
      <c r="L101"/>
      <c r="M101"/>
      <c r="N101"/>
      <c r="O101"/>
      <c r="P101" s="90"/>
      <c r="Q101" s="14"/>
      <c r="R101"/>
      <c r="S101"/>
      <c r="T101"/>
      <c r="U101"/>
      <c r="V101"/>
      <c r="W101" s="14"/>
      <c r="X101"/>
      <c r="Y101"/>
      <c r="Z101"/>
      <c r="AA101"/>
      <c r="AB101"/>
      <c r="AD101"/>
      <c r="AE101"/>
      <c r="AF101"/>
      <c r="AG101"/>
    </row>
    <row r="102" spans="12:33" x14ac:dyDescent="0.25">
      <c r="L102"/>
      <c r="M102"/>
      <c r="N102"/>
      <c r="O102"/>
      <c r="P102" s="90"/>
      <c r="Q102" s="14"/>
      <c r="R102"/>
      <c r="S102"/>
      <c r="T102"/>
      <c r="U102"/>
      <c r="V102"/>
      <c r="W102" s="14"/>
      <c r="X102"/>
      <c r="Y102"/>
      <c r="Z102"/>
      <c r="AA102"/>
      <c r="AB102"/>
      <c r="AD102"/>
      <c r="AE102"/>
      <c r="AF102"/>
      <c r="AG102"/>
    </row>
    <row r="103" spans="12:33" x14ac:dyDescent="0.25">
      <c r="L103"/>
      <c r="M103"/>
      <c r="N103"/>
      <c r="O103"/>
      <c r="P103" s="90"/>
      <c r="Q103" s="14"/>
      <c r="R103"/>
      <c r="S103"/>
      <c r="T103"/>
      <c r="U103"/>
      <c r="V103"/>
      <c r="W103" s="14"/>
      <c r="X103"/>
      <c r="Y103"/>
      <c r="Z103"/>
      <c r="AA103"/>
      <c r="AB103"/>
      <c r="AD103"/>
      <c r="AE103"/>
      <c r="AF103"/>
      <c r="AG103"/>
    </row>
    <row r="104" spans="12:33" x14ac:dyDescent="0.25">
      <c r="L104"/>
      <c r="M104"/>
      <c r="N104"/>
      <c r="O104"/>
      <c r="P104" s="90"/>
      <c r="Q104" s="14"/>
      <c r="R104"/>
      <c r="S104"/>
      <c r="T104"/>
      <c r="U104"/>
      <c r="V104"/>
      <c r="W104" s="14"/>
      <c r="X104"/>
      <c r="Y104"/>
      <c r="Z104"/>
      <c r="AA104"/>
      <c r="AB104"/>
      <c r="AD104"/>
      <c r="AE104"/>
      <c r="AF104"/>
      <c r="AG104"/>
    </row>
    <row r="105" spans="12:33" x14ac:dyDescent="0.25">
      <c r="L105"/>
      <c r="M105"/>
      <c r="N105"/>
      <c r="O105"/>
      <c r="P105" s="90"/>
      <c r="Q105" s="14"/>
      <c r="R105"/>
      <c r="S105"/>
      <c r="T105"/>
      <c r="U105"/>
      <c r="V105"/>
      <c r="W105" s="14"/>
      <c r="X105"/>
      <c r="Y105"/>
      <c r="Z105"/>
      <c r="AA105"/>
      <c r="AB105"/>
      <c r="AD105"/>
      <c r="AE105"/>
      <c r="AF105"/>
      <c r="AG105"/>
    </row>
    <row r="106" spans="12:33" x14ac:dyDescent="0.25">
      <c r="L106"/>
      <c r="M106"/>
      <c r="N106"/>
      <c r="O106"/>
      <c r="P106" s="90"/>
      <c r="Q106" s="14"/>
      <c r="R106"/>
      <c r="S106"/>
      <c r="T106"/>
      <c r="U106"/>
      <c r="V106"/>
      <c r="W106" s="14"/>
      <c r="X106"/>
      <c r="Y106"/>
      <c r="Z106"/>
      <c r="AA106"/>
      <c r="AB106"/>
      <c r="AD106"/>
      <c r="AE106"/>
      <c r="AF106"/>
      <c r="AG106"/>
    </row>
  </sheetData>
  <sheetProtection algorithmName="SHA-512" hashValue="NusclhJwDB25jncx+Yqd9SEbAELm5aAmpYMcMk1aUredrQbWklHt2WEeOmsfFiAQliqOOMVPC+cIZD+k5xwOqw==" saltValue="a0fi11/9FQlyb6LwlPoaPg==" spinCount="100000" sheet="1" objects="1" scenarios="1"/>
  <mergeCells count="52">
    <mergeCell ref="Y4:Y5"/>
    <mergeCell ref="C4:K5"/>
    <mergeCell ref="B6:B7"/>
    <mergeCell ref="C6:K7"/>
    <mergeCell ref="L2:Q2"/>
    <mergeCell ref="R2:AG2"/>
    <mergeCell ref="X4:X5"/>
    <mergeCell ref="L3:W3"/>
    <mergeCell ref="X3:Y3"/>
    <mergeCell ref="Z4:AB4"/>
    <mergeCell ref="AC4:AF4"/>
    <mergeCell ref="Z3:AF3"/>
    <mergeCell ref="AG3:AG5"/>
    <mergeCell ref="L4:Q4"/>
    <mergeCell ref="R4:W4"/>
    <mergeCell ref="H2:K2"/>
    <mergeCell ref="B2:G2"/>
    <mergeCell ref="E11:F11"/>
    <mergeCell ref="G11:H11"/>
    <mergeCell ref="I11:J11"/>
    <mergeCell ref="B8:J10"/>
    <mergeCell ref="D3:K3"/>
    <mergeCell ref="B4:B5"/>
    <mergeCell ref="B12:D14"/>
    <mergeCell ref="E12:F14"/>
    <mergeCell ref="G12:H14"/>
    <mergeCell ref="I12:J14"/>
    <mergeCell ref="B11:D11"/>
    <mergeCell ref="I17:J18"/>
    <mergeCell ref="B19:D20"/>
    <mergeCell ref="G19:H20"/>
    <mergeCell ref="I19:J20"/>
    <mergeCell ref="B15:D16"/>
    <mergeCell ref="E15:F16"/>
    <mergeCell ref="G15:H16"/>
    <mergeCell ref="I15:J16"/>
    <mergeCell ref="E19:F20"/>
    <mergeCell ref="B17:D18"/>
    <mergeCell ref="E17:F18"/>
    <mergeCell ref="G17:H18"/>
    <mergeCell ref="B25:D26"/>
    <mergeCell ref="E25:F26"/>
    <mergeCell ref="G25:H26"/>
    <mergeCell ref="B21:D22"/>
    <mergeCell ref="B23:D24"/>
    <mergeCell ref="I25:J26"/>
    <mergeCell ref="G21:H22"/>
    <mergeCell ref="I21:J22"/>
    <mergeCell ref="E23:F24"/>
    <mergeCell ref="G23:H24"/>
    <mergeCell ref="I23:J24"/>
    <mergeCell ref="E21:F22"/>
  </mergeCells>
  <dataValidations count="1">
    <dataValidation type="list" allowBlank="1" showInputMessage="1" showErrorMessage="1" sqref="M25:M27 U22:U27" xr:uid="{00000000-0002-0000-0100-000018000000}">
      <formula1>#REF!</formula1>
    </dataValidation>
  </dataValidations>
  <pageMargins left="0.7" right="0.7" top="0.75" bottom="0.75" header="0.3" footer="0.3"/>
  <pageSetup paperSize="9" orientation="portrait" horizontalDpi="4294967294" r:id="rId1"/>
  <drawing r:id="rId2"/>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100-00001B000000}">
          <x14:formula1>
            <xm:f>'VIT MIN_NOVEL FOOD'!$I$7:$I$10</xm:f>
          </x14:formula1>
          <xm:sqref>N6</xm:sqref>
        </x14:dataValidation>
        <x14:dataValidation type="list" allowBlank="1" showInputMessage="1" showErrorMessage="1" xr:uid="{00000000-0002-0000-0100-00001C000000}">
          <x14:formula1>
            <xm:f>'VIT MIN_NOVEL FOOD'!$I$12:$I$14</xm:f>
          </x14:formula1>
          <xm:sqref>N7</xm:sqref>
        </x14:dataValidation>
        <x14:dataValidation type="list" allowBlank="1" showInputMessage="1" showErrorMessage="1" xr:uid="{00000000-0002-0000-0100-00001D000000}">
          <x14:formula1>
            <xm:f>'VIT MIN_NOVEL FOOD'!$I$25:$I$26</xm:f>
          </x14:formula1>
          <xm:sqref>N9</xm:sqref>
        </x14:dataValidation>
        <x14:dataValidation type="list" allowBlank="1" showInputMessage="1" showErrorMessage="1" xr:uid="{00000000-0002-0000-0100-00001E000000}">
          <x14:formula1>
            <xm:f>'VIT MIN_NOVEL FOOD'!$M$7:$M$10</xm:f>
          </x14:formula1>
          <xm:sqref>N10</xm:sqref>
        </x14:dataValidation>
        <x14:dataValidation type="list" allowBlank="1" showInputMessage="1" showErrorMessage="1" xr:uid="{00000000-0002-0000-0100-00001F000000}">
          <x14:formula1>
            <xm:f>'VIT MIN_NOVEL FOOD'!$M$12:$M$13</xm:f>
          </x14:formula1>
          <xm:sqref>N11</xm:sqref>
        </x14:dataValidation>
        <x14:dataValidation type="list" allowBlank="1" showInputMessage="1" showErrorMessage="1" xr:uid="{00000000-0002-0000-0100-000020000000}">
          <x14:formula1>
            <xm:f>'VIT MIN_NOVEL FOOD'!$M$27:$M$29</xm:f>
          </x14:formula1>
          <xm:sqref>N14</xm:sqref>
        </x14:dataValidation>
        <x14:dataValidation type="list" allowBlank="1" showInputMessage="1" showErrorMessage="1" xr:uid="{00000000-0002-0000-0100-000021000000}">
          <x14:formula1>
            <xm:f>'VIT MIN_NOVEL FOOD'!$M$35:$M$38</xm:f>
          </x14:formula1>
          <xm:sqref>N16</xm:sqref>
        </x14:dataValidation>
        <x14:dataValidation type="list" allowBlank="1" showInputMessage="1" showErrorMessage="1" xr:uid="{00000000-0002-0000-0100-000022000000}">
          <x14:formula1>
            <xm:f>'VIT MIN_NOVEL FOOD'!$M$40</xm:f>
          </x14:formula1>
          <xm:sqref>N17</xm:sqref>
        </x14:dataValidation>
        <x14:dataValidation type="list" allowBlank="1" showInputMessage="1" showErrorMessage="1" xr:uid="{00000000-0002-0000-0100-000023000000}">
          <x14:formula1>
            <xm:f>'VIT MIN_NOVEL FOOD'!$M$42:$M$48</xm:f>
          </x14:formula1>
          <xm:sqref>N18</xm:sqref>
        </x14:dataValidation>
        <x14:dataValidation type="list" allowBlank="1" showInputMessage="1" showErrorMessage="1" xr:uid="{00000000-0002-0000-0100-000024000000}">
          <x14:formula1>
            <xm:f>'VIT MIN_NOVEL FOOD'!$P$7:$P$8</xm:f>
          </x14:formula1>
          <xm:sqref>T6</xm:sqref>
        </x14:dataValidation>
        <x14:dataValidation type="list" allowBlank="1" showInputMessage="1" showErrorMessage="1" xr:uid="{00000000-0002-0000-0100-000025000000}">
          <x14:formula1>
            <xm:f>'VIT MIN_NOVEL FOOD'!$M$31:$M$33</xm:f>
          </x14:formula1>
          <xm:sqref>N15</xm:sqref>
        </x14:dataValidation>
        <x14:dataValidation type="list" allowBlank="1" showInputMessage="1" showErrorMessage="1" xr:uid="{00000000-0002-0000-0100-000026000000}">
          <x14:formula1>
            <xm:f>'VIT MIN_NOVEL FOOD'!$P$43:$P$48</xm:f>
          </x14:formula1>
          <xm:sqref>T9</xm:sqref>
        </x14:dataValidation>
        <x14:dataValidation type="list" allowBlank="1" showInputMessage="1" showErrorMessage="1" xr:uid="{00000000-0002-0000-0100-000027000000}">
          <x14:formula1>
            <xm:f>'VIT MIN_NOVEL FOOD'!$P$50:$P$69</xm:f>
          </x14:formula1>
          <xm:sqref>T10</xm:sqref>
        </x14:dataValidation>
        <x14:dataValidation type="list" allowBlank="1" showInputMessage="1" showErrorMessage="1" xr:uid="{00000000-0002-0000-0100-000028000000}">
          <x14:formula1>
            <xm:f>'VIT MIN_NOVEL FOOD'!$S$56:$S$67</xm:f>
          </x14:formula1>
          <xm:sqref>T16</xm:sqref>
        </x14:dataValidation>
        <x14:dataValidation type="list" allowBlank="1" showInputMessage="1" showErrorMessage="1" xr:uid="{00000000-0002-0000-0100-000029000000}">
          <x14:formula1>
            <xm:f>'VIT MIN_NOVEL FOOD'!$V$14:$V$17</xm:f>
          </x14:formula1>
          <xm:sqref>T18</xm:sqref>
        </x14:dataValidation>
        <x14:dataValidation type="list" allowBlank="1" showInputMessage="1" showErrorMessage="1" xr:uid="{00000000-0002-0000-0100-00002A000000}">
          <x14:formula1>
            <xm:f>'VIT MIN_NOVEL FOOD'!$V$31:$V$46</xm:f>
          </x14:formula1>
          <xm:sqref>T20</xm:sqref>
        </x14:dataValidation>
        <x14:dataValidation type="list" allowBlank="1" showInputMessage="1" showErrorMessage="1" xr:uid="{00000000-0002-0000-0100-00002C000000}">
          <x14:formula1>
            <xm:f>'VIT MIN_NOVEL FOOD'!$P$34:$P$41</xm:f>
          </x14:formula1>
          <xm:sqref>T8</xm:sqref>
        </x14:dataValidation>
        <x14:dataValidation type="list" allowBlank="1" showInputMessage="1" showErrorMessage="1" xr:uid="{00000000-0002-0000-0100-00002D000000}">
          <x14:formula1>
            <xm:f>'VIT MIN_NOVEL FOOD'!$S$7:$S$10</xm:f>
          </x14:formula1>
          <xm:sqref>T11</xm:sqref>
        </x14:dataValidation>
        <x14:dataValidation type="list" allowBlank="1" showInputMessage="1" showErrorMessage="1" xr:uid="{00000000-0002-0000-0100-00002E000000}">
          <x14:formula1>
            <xm:f>'VIT MIN_NOVEL FOOD'!$S$12:$S$15</xm:f>
          </x14:formula1>
          <xm:sqref>T12</xm:sqref>
        </x14:dataValidation>
        <x14:dataValidation type="list" allowBlank="1" showInputMessage="1" showErrorMessage="1" xr:uid="{00000000-0002-0000-0100-00002F000000}">
          <x14:formula1>
            <xm:f>'VIT MIN_NOVEL FOOD'!$S$41:$S$50</xm:f>
          </x14:formula1>
          <xm:sqref>T14</xm:sqref>
        </x14:dataValidation>
        <x14:dataValidation type="list" allowBlank="1" showInputMessage="1" showErrorMessage="1" xr:uid="{00000000-0002-0000-0100-000030000000}">
          <x14:formula1>
            <xm:f>'VIT MIN_NOVEL FOOD'!$S$52:$S$54</xm:f>
          </x14:formula1>
          <xm:sqref>T15</xm:sqref>
        </x14:dataValidation>
        <x14:dataValidation type="list" allowBlank="1" showInputMessage="1" showErrorMessage="1" xr:uid="{00000000-0002-0000-0100-000031000000}">
          <x14:formula1>
            <xm:f>'VIT MIN_NOVEL FOOD'!$V$7:$V$12</xm:f>
          </x14:formula1>
          <xm:sqref>T17</xm:sqref>
        </x14:dataValidation>
        <x14:dataValidation type="list" allowBlank="1" showInputMessage="1" showErrorMessage="1" xr:uid="{00000000-0002-0000-0100-000032000000}">
          <x14:formula1>
            <xm:f>'VIT MIN_NOVEL FOOD'!$P$10:$P$30</xm:f>
          </x14:formula1>
          <xm:sqref>T7</xm:sqref>
        </x14:dataValidation>
        <x14:dataValidation type="list" allowBlank="1" showInputMessage="1" showErrorMessage="1" xr:uid="{00000000-0002-0000-0100-000033000000}">
          <x14:formula1>
            <xm:f>'VIT MIN_NOVEL FOOD'!$S$17:$S$38</xm:f>
          </x14:formula1>
          <xm:sqref>T13</xm:sqref>
        </x14:dataValidation>
        <x14:dataValidation type="list" allowBlank="1" showInputMessage="1" showErrorMessage="1" xr:uid="{00000000-0002-0000-0100-000034000000}">
          <x14:formula1>
            <xm:f>'VIT MIN_NOVEL FOOD'!$V$19:$V$27</xm:f>
          </x14:formula1>
          <xm:sqref>T19</xm:sqref>
        </x14:dataValidation>
        <x14:dataValidation type="list" allowBlank="1" showInputMessage="1" showErrorMessage="1" xr:uid="{00000000-0002-0000-0100-000035000000}">
          <x14:formula1>
            <xm:f>'VIT MIN_NOVEL FOOD'!$I$15:$I$21</xm:f>
          </x14:formula1>
          <xm:sqref>N8</xm:sqref>
        </x14:dataValidation>
        <x14:dataValidation type="list" allowBlank="1" showInputMessage="1" showErrorMessage="1" xr:uid="{00000000-0002-0000-0100-000036000000}">
          <x14:formula1>
            <xm:f>'VIT MIN_NOVEL FOOD'!$M$21:$M$24</xm:f>
          </x14:formula1>
          <xm:sqref>N13</xm:sqref>
        </x14:dataValidation>
        <x14:dataValidation type="list" allowBlank="1" showInputMessage="1" showErrorMessage="1" xr:uid="{00000000-0002-0000-0100-000037000000}">
          <x14:formula1>
            <xm:f>'VIT MIN_NOVEL FOOD'!$M$15:$M$18</xm:f>
          </x14:formula1>
          <xm:sqref>N12</xm:sqref>
        </x14:dataValidation>
        <x14:dataValidation type="list" allowBlank="1" showInputMessage="1" showErrorMessage="1" xr:uid="{8BA7A217-79E9-4788-88B3-A0F7DFFBC2D2}">
          <x14:formula1>
            <xm:f>'VIT MIN_NOVEL FOOD'!$X$8:$X$17</xm:f>
          </x14:formula1>
          <xm:sqref>Y6:Y63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3"/>
  <dimension ref="A3:DR138"/>
  <sheetViews>
    <sheetView topLeftCell="Q4" workbookViewId="0">
      <selection activeCell="X7" sqref="X7:AK17"/>
    </sheetView>
  </sheetViews>
  <sheetFormatPr defaultRowHeight="15" x14ac:dyDescent="0.25"/>
  <cols>
    <col min="1" max="1" width="9.140625" style="15"/>
    <col min="2" max="2" width="20.7109375" style="15" customWidth="1"/>
    <col min="3" max="8" width="9.140625" style="15"/>
    <col min="9" max="9" width="32.140625" style="15" customWidth="1"/>
    <col min="10" max="10" width="9.140625" style="15"/>
    <col min="11" max="11" width="8.140625" style="15" customWidth="1"/>
    <col min="12" max="12" width="12" style="15" customWidth="1"/>
    <col min="13" max="13" width="46.85546875" style="15" customWidth="1"/>
    <col min="14" max="14" width="11.28515625" style="15" customWidth="1"/>
    <col min="15" max="15" width="11.5703125" style="15" customWidth="1"/>
    <col min="16" max="16" width="38" style="15" customWidth="1"/>
    <col min="17" max="18" width="10.42578125" style="15" customWidth="1"/>
    <col min="19" max="19" width="36.7109375" style="15" customWidth="1"/>
    <col min="20" max="20" width="10.85546875" style="15" customWidth="1"/>
    <col min="21" max="21" width="11.140625" style="15" customWidth="1"/>
    <col min="22" max="22" width="36.7109375" style="15" customWidth="1"/>
    <col min="23" max="23" width="9.140625" style="15"/>
    <col min="24" max="24" width="26.7109375" style="16" customWidth="1"/>
    <col min="25" max="46" width="9.140625" style="15"/>
    <col min="47" max="47" width="93.140625" style="15" customWidth="1"/>
    <col min="48" max="122" width="9.140625" style="15"/>
  </cols>
  <sheetData>
    <row r="3" spans="2:46" s="15" customFormat="1" x14ac:dyDescent="0.25">
      <c r="I3" s="26"/>
      <c r="X3" s="16"/>
    </row>
    <row r="4" spans="2:46" s="15" customFormat="1" x14ac:dyDescent="0.25">
      <c r="B4" s="16" t="s">
        <v>290</v>
      </c>
      <c r="X4" s="16"/>
    </row>
    <row r="5" spans="2:46" s="15" customFormat="1" ht="18" customHeight="1" x14ac:dyDescent="0.25">
      <c r="B5" s="15" t="s">
        <v>46</v>
      </c>
      <c r="H5" s="15" t="s">
        <v>352</v>
      </c>
      <c r="X5" s="16"/>
    </row>
    <row r="6" spans="2:46" s="15" customFormat="1" ht="18" customHeight="1" thickBot="1" x14ac:dyDescent="0.3">
      <c r="X6" s="16"/>
      <c r="Y6" s="15" t="s">
        <v>371</v>
      </c>
    </row>
    <row r="7" spans="2:46" ht="18" customHeight="1" thickBot="1" x14ac:dyDescent="0.3">
      <c r="B7" s="34" t="s">
        <v>47</v>
      </c>
      <c r="C7" s="35" t="s">
        <v>16</v>
      </c>
      <c r="D7" s="23"/>
      <c r="E7" s="28" t="s">
        <v>2</v>
      </c>
      <c r="F7" s="25"/>
      <c r="H7" s="15" t="s">
        <v>85</v>
      </c>
      <c r="I7" s="17" t="s">
        <v>299</v>
      </c>
      <c r="L7" s="15" t="s">
        <v>88</v>
      </c>
      <c r="M7" s="21" t="s">
        <v>300</v>
      </c>
      <c r="N7" s="30"/>
      <c r="O7" s="31" t="s">
        <v>107</v>
      </c>
      <c r="P7" s="22" t="s">
        <v>102</v>
      </c>
      <c r="R7" s="15" t="s">
        <v>156</v>
      </c>
      <c r="S7" s="21" t="s">
        <v>157</v>
      </c>
      <c r="U7" s="15" t="s">
        <v>213</v>
      </c>
      <c r="V7" s="21" t="s">
        <v>216</v>
      </c>
      <c r="X7" s="40">
        <v>45831</v>
      </c>
      <c r="Y7" s="161" t="s">
        <v>289</v>
      </c>
      <c r="Z7" s="161"/>
      <c r="AA7" s="161"/>
    </row>
    <row r="8" spans="2:46" ht="18" customHeight="1" thickBot="1" x14ac:dyDescent="0.3">
      <c r="B8" s="34" t="s">
        <v>48</v>
      </c>
      <c r="C8" s="35" t="s">
        <v>17</v>
      </c>
      <c r="E8" s="28" t="s">
        <v>21</v>
      </c>
      <c r="F8" s="25"/>
      <c r="H8" s="26"/>
      <c r="I8" s="17" t="s">
        <v>301</v>
      </c>
      <c r="L8" s="26"/>
      <c r="M8" s="21" t="s">
        <v>302</v>
      </c>
      <c r="N8" s="30"/>
      <c r="O8" s="31"/>
      <c r="P8" s="22" t="s">
        <v>103</v>
      </c>
      <c r="S8" s="21" t="s">
        <v>158</v>
      </c>
      <c r="V8" s="21" t="s">
        <v>218</v>
      </c>
      <c r="X8" s="41" t="s">
        <v>283</v>
      </c>
      <c r="Y8" s="42" t="s">
        <v>492</v>
      </c>
      <c r="Z8" s="23"/>
      <c r="AA8" s="23"/>
      <c r="AB8" s="23"/>
      <c r="AC8" s="23"/>
      <c r="AD8" s="23"/>
      <c r="AE8" s="23"/>
      <c r="AF8" s="23"/>
      <c r="AG8" s="23"/>
      <c r="AH8" s="23"/>
      <c r="AI8" s="23"/>
      <c r="AJ8" s="23"/>
      <c r="AK8" s="23"/>
      <c r="AL8" s="23"/>
      <c r="AM8" s="23"/>
      <c r="AN8" s="23"/>
      <c r="AO8" s="23"/>
      <c r="AP8" s="23"/>
      <c r="AQ8" s="23"/>
      <c r="AR8" s="23"/>
      <c r="AS8" s="23"/>
      <c r="AT8" s="23"/>
    </row>
    <row r="9" spans="2:46" ht="18" customHeight="1" thickBot="1" x14ac:dyDescent="0.3">
      <c r="B9" s="34" t="s">
        <v>49</v>
      </c>
      <c r="C9" s="35" t="s">
        <v>18</v>
      </c>
      <c r="E9" s="28" t="s">
        <v>26</v>
      </c>
      <c r="F9" s="25"/>
      <c r="I9" s="17" t="s">
        <v>303</v>
      </c>
      <c r="M9" s="21" t="s">
        <v>304</v>
      </c>
      <c r="S9" s="21" t="s">
        <v>159</v>
      </c>
      <c r="V9" s="21" t="s">
        <v>215</v>
      </c>
      <c r="X9" s="41" t="s">
        <v>368</v>
      </c>
      <c r="Y9" s="162" t="s">
        <v>369</v>
      </c>
      <c r="Z9" s="163"/>
      <c r="AA9" s="163"/>
      <c r="AB9" s="163"/>
      <c r="AC9" s="163"/>
      <c r="AD9" s="163"/>
      <c r="AE9" s="163"/>
      <c r="AF9" s="163"/>
      <c r="AG9" s="163"/>
      <c r="AH9" s="163"/>
      <c r="AI9" s="163"/>
      <c r="AJ9" s="163"/>
      <c r="AK9" s="163"/>
      <c r="AL9" s="43"/>
      <c r="AM9" s="23"/>
      <c r="AN9" s="23"/>
      <c r="AO9" s="23"/>
      <c r="AP9" s="23"/>
      <c r="AQ9" s="23"/>
      <c r="AR9" s="23"/>
      <c r="AS9" s="23"/>
      <c r="AT9" s="23"/>
    </row>
    <row r="10" spans="2:46" ht="18" customHeight="1" thickBot="1" x14ac:dyDescent="0.3">
      <c r="B10" s="34" t="s">
        <v>50</v>
      </c>
      <c r="C10" s="35" t="s">
        <v>19</v>
      </c>
      <c r="E10" s="28" t="s">
        <v>75</v>
      </c>
      <c r="F10" s="25"/>
      <c r="I10" s="17" t="s">
        <v>305</v>
      </c>
      <c r="M10" s="21" t="s">
        <v>306</v>
      </c>
      <c r="N10" s="30"/>
      <c r="O10" s="31" t="s">
        <v>106</v>
      </c>
      <c r="P10" s="21" t="s">
        <v>104</v>
      </c>
      <c r="S10" s="21" t="s">
        <v>160</v>
      </c>
      <c r="V10" s="21" t="s">
        <v>214</v>
      </c>
      <c r="X10" s="41" t="s">
        <v>307</v>
      </c>
      <c r="Y10" s="47" t="s">
        <v>308</v>
      </c>
      <c r="Z10" s="23"/>
      <c r="AA10" s="23"/>
      <c r="AB10" s="23"/>
      <c r="AC10" s="23"/>
      <c r="AD10" s="23"/>
      <c r="AE10" s="23"/>
      <c r="AF10" s="23"/>
      <c r="AG10" s="23"/>
      <c r="AH10" s="23"/>
      <c r="AI10" s="23"/>
      <c r="AJ10" s="23"/>
      <c r="AK10" s="23"/>
      <c r="AL10" s="23"/>
      <c r="AM10" s="23"/>
      <c r="AN10" s="23"/>
      <c r="AO10" s="23"/>
      <c r="AP10" s="23"/>
      <c r="AQ10" s="23"/>
      <c r="AR10" s="23"/>
      <c r="AS10" s="23"/>
      <c r="AT10" s="23"/>
    </row>
    <row r="11" spans="2:46" ht="18" customHeight="1" thickBot="1" x14ac:dyDescent="0.3">
      <c r="B11" s="34" t="s">
        <v>51</v>
      </c>
      <c r="C11" s="35" t="s">
        <v>20</v>
      </c>
      <c r="E11" s="28" t="s">
        <v>77</v>
      </c>
      <c r="F11" s="25"/>
      <c r="P11" s="21" t="s">
        <v>108</v>
      </c>
      <c r="V11" s="21" t="s">
        <v>217</v>
      </c>
      <c r="X11" s="41" t="s">
        <v>311</v>
      </c>
      <c r="Y11" s="48" t="s">
        <v>370</v>
      </c>
      <c r="Z11" s="48"/>
      <c r="AA11" s="48"/>
      <c r="AB11" s="48"/>
      <c r="AC11" s="48"/>
      <c r="AD11" s="48"/>
      <c r="AE11" s="48"/>
      <c r="AF11" s="48"/>
      <c r="AG11" s="48"/>
      <c r="AH11" s="48"/>
      <c r="AI11" s="48"/>
      <c r="AJ11" s="48"/>
      <c r="AK11" s="48"/>
      <c r="AL11" s="48"/>
      <c r="AM11" s="48"/>
      <c r="AN11" s="48"/>
      <c r="AO11" s="48"/>
      <c r="AP11" s="48"/>
      <c r="AQ11" s="48"/>
      <c r="AR11" s="48"/>
      <c r="AS11" s="48"/>
      <c r="AT11" s="48"/>
    </row>
    <row r="12" spans="2:46" ht="18" customHeight="1" thickBot="1" x14ac:dyDescent="0.3">
      <c r="B12" s="34" t="s">
        <v>52</v>
      </c>
      <c r="C12" s="35" t="s">
        <v>22</v>
      </c>
      <c r="E12" s="28" t="s">
        <v>78</v>
      </c>
      <c r="F12" s="25"/>
      <c r="H12" s="15" t="s">
        <v>86</v>
      </c>
      <c r="I12" s="17" t="s">
        <v>309</v>
      </c>
      <c r="L12" s="15" t="s">
        <v>89</v>
      </c>
      <c r="M12" s="21" t="s">
        <v>310</v>
      </c>
      <c r="P12" s="21" t="s">
        <v>109</v>
      </c>
      <c r="R12" s="15" t="s">
        <v>161</v>
      </c>
      <c r="S12" s="21" t="s">
        <v>165</v>
      </c>
      <c r="V12" s="21" t="s">
        <v>219</v>
      </c>
      <c r="X12" s="41" t="s">
        <v>314</v>
      </c>
      <c r="Y12" s="44" t="s">
        <v>486</v>
      </c>
      <c r="Z12" s="23"/>
      <c r="AA12" s="23"/>
      <c r="AB12" s="23"/>
      <c r="AC12" s="23"/>
      <c r="AD12" s="23"/>
      <c r="AE12" s="23"/>
      <c r="AF12" s="23"/>
      <c r="AG12" s="23"/>
      <c r="AH12" s="23"/>
      <c r="AI12" s="23"/>
      <c r="AJ12" s="23"/>
      <c r="AK12" s="23"/>
      <c r="AL12" s="23"/>
      <c r="AM12" s="23"/>
      <c r="AN12" s="23"/>
      <c r="AO12" s="23"/>
      <c r="AP12" s="23"/>
      <c r="AQ12" s="23"/>
      <c r="AR12" s="23"/>
      <c r="AS12" s="23"/>
      <c r="AT12" s="23"/>
    </row>
    <row r="13" spans="2:46" ht="18" customHeight="1" thickBot="1" x14ac:dyDescent="0.3">
      <c r="B13" s="34" t="s">
        <v>53</v>
      </c>
      <c r="C13" s="35" t="s">
        <v>23</v>
      </c>
      <c r="E13" s="28" t="s">
        <v>79</v>
      </c>
      <c r="F13" s="25"/>
      <c r="H13" s="26"/>
      <c r="I13" s="17" t="s">
        <v>312</v>
      </c>
      <c r="L13" s="26"/>
      <c r="M13" s="21" t="s">
        <v>313</v>
      </c>
      <c r="P13" s="21" t="s">
        <v>111</v>
      </c>
      <c r="S13" s="21" t="s">
        <v>163</v>
      </c>
      <c r="X13" s="41" t="s">
        <v>315</v>
      </c>
      <c r="Y13" s="48" t="s">
        <v>469</v>
      </c>
      <c r="Z13" s="23"/>
      <c r="AA13" s="23"/>
      <c r="AB13" s="23"/>
      <c r="AC13" s="23"/>
      <c r="AD13" s="23"/>
      <c r="AE13" s="23"/>
      <c r="AF13" s="23"/>
      <c r="AG13" s="23"/>
      <c r="AH13" s="23"/>
      <c r="AI13" s="23"/>
      <c r="AJ13" s="23"/>
      <c r="AK13" s="23"/>
      <c r="AL13" s="23"/>
      <c r="AM13" s="23"/>
      <c r="AN13" s="23"/>
      <c r="AO13" s="23"/>
      <c r="AP13" s="23"/>
      <c r="AQ13" s="23"/>
      <c r="AR13" s="45"/>
      <c r="AS13" s="23"/>
      <c r="AT13" s="23"/>
    </row>
    <row r="14" spans="2:46" ht="18" customHeight="1" thickBot="1" x14ac:dyDescent="0.3">
      <c r="B14" s="34" t="s">
        <v>54</v>
      </c>
      <c r="C14" s="35" t="s">
        <v>24</v>
      </c>
      <c r="E14" s="28" t="s">
        <v>80</v>
      </c>
      <c r="F14" s="25"/>
      <c r="I14" s="17" t="s">
        <v>489</v>
      </c>
      <c r="P14" s="21" t="s">
        <v>110</v>
      </c>
      <c r="S14" s="21" t="s">
        <v>164</v>
      </c>
      <c r="U14" s="15" t="s">
        <v>220</v>
      </c>
      <c r="V14" s="21" t="s">
        <v>231</v>
      </c>
      <c r="X14" s="41" t="s">
        <v>346</v>
      </c>
      <c r="Y14" s="48" t="s">
        <v>345</v>
      </c>
      <c r="Z14" s="23"/>
      <c r="AA14" s="23"/>
      <c r="AB14" s="23"/>
      <c r="AC14" s="23"/>
      <c r="AD14" s="23"/>
      <c r="AE14" s="23"/>
      <c r="AF14" s="23"/>
      <c r="AG14" s="23"/>
      <c r="AH14" s="23"/>
      <c r="AI14" s="23"/>
      <c r="AJ14" s="23"/>
      <c r="AK14" s="23"/>
      <c r="AL14" s="23"/>
      <c r="AM14" s="23"/>
      <c r="AN14" s="23"/>
      <c r="AO14" s="23"/>
      <c r="AP14" s="23"/>
      <c r="AQ14" s="23"/>
      <c r="AR14" s="23"/>
      <c r="AS14" s="23"/>
      <c r="AT14" s="23"/>
    </row>
    <row r="15" spans="2:46" ht="18" customHeight="1" thickBot="1" x14ac:dyDescent="0.3">
      <c r="B15" s="34" t="s">
        <v>55</v>
      </c>
      <c r="C15" s="35" t="s">
        <v>25</v>
      </c>
      <c r="E15" s="28" t="s">
        <v>81</v>
      </c>
      <c r="F15" s="25"/>
      <c r="H15" s="15" t="s">
        <v>87</v>
      </c>
      <c r="I15" s="17" t="s">
        <v>316</v>
      </c>
      <c r="L15" s="15" t="s">
        <v>90</v>
      </c>
      <c r="M15" s="21" t="s">
        <v>317</v>
      </c>
      <c r="P15" s="21" t="s">
        <v>114</v>
      </c>
      <c r="S15" s="21" t="s">
        <v>162</v>
      </c>
      <c r="V15" s="21" t="s">
        <v>222</v>
      </c>
      <c r="X15" s="41" t="s">
        <v>347</v>
      </c>
      <c r="Y15" s="46" t="s">
        <v>372</v>
      </c>
      <c r="Z15" s="23"/>
      <c r="AA15" s="23"/>
      <c r="AB15" s="23"/>
      <c r="AC15" s="23"/>
      <c r="AD15" s="23"/>
      <c r="AE15" s="23"/>
      <c r="AF15" s="23"/>
      <c r="AG15" s="23"/>
      <c r="AH15" s="23"/>
      <c r="AI15" s="23"/>
      <c r="AJ15" s="23"/>
      <c r="AK15" s="23"/>
      <c r="AL15" s="23"/>
      <c r="AM15" s="23"/>
      <c r="AN15" s="23"/>
      <c r="AO15" s="23"/>
      <c r="AP15" s="23"/>
      <c r="AQ15" s="23"/>
      <c r="AR15" s="23"/>
      <c r="AS15" s="23"/>
      <c r="AT15" s="23"/>
    </row>
    <row r="16" spans="2:46" ht="18" customHeight="1" thickBot="1" x14ac:dyDescent="0.3">
      <c r="B16" s="34" t="s">
        <v>56</v>
      </c>
      <c r="C16" s="35" t="s">
        <v>27</v>
      </c>
      <c r="E16" s="28" t="s">
        <v>82</v>
      </c>
      <c r="F16" s="25"/>
      <c r="H16" s="26"/>
      <c r="I16" s="17" t="s">
        <v>318</v>
      </c>
      <c r="L16" s="26"/>
      <c r="M16" s="21" t="s">
        <v>319</v>
      </c>
      <c r="P16" s="21" t="s">
        <v>113</v>
      </c>
      <c r="V16" s="21" t="s">
        <v>221</v>
      </c>
      <c r="X16" s="41" t="s">
        <v>349</v>
      </c>
      <c r="Y16" s="48" t="s">
        <v>348</v>
      </c>
      <c r="Z16" s="48"/>
      <c r="AA16" s="48"/>
      <c r="AB16" s="48"/>
      <c r="AC16" s="48"/>
      <c r="AD16" s="48"/>
      <c r="AE16" s="48"/>
      <c r="AF16" s="48"/>
      <c r="AG16" s="48"/>
      <c r="AH16" s="48"/>
      <c r="AI16" s="48"/>
      <c r="AJ16" s="48"/>
      <c r="AK16" s="48"/>
      <c r="AL16" s="48"/>
      <c r="AM16" s="48"/>
      <c r="AN16" s="48"/>
      <c r="AO16" s="48"/>
      <c r="AP16" s="48"/>
      <c r="AQ16" s="48"/>
      <c r="AR16" s="48"/>
      <c r="AS16" s="48"/>
      <c r="AT16" s="48"/>
    </row>
    <row r="17" spans="2:46" ht="18" customHeight="1" thickBot="1" x14ac:dyDescent="0.3">
      <c r="B17" s="38" t="s">
        <v>57</v>
      </c>
      <c r="C17" s="39" t="s">
        <v>28</v>
      </c>
      <c r="E17" s="28" t="s">
        <v>83</v>
      </c>
      <c r="F17" s="25"/>
      <c r="I17" s="17" t="s">
        <v>320</v>
      </c>
      <c r="K17" s="27"/>
      <c r="M17" s="50" t="s">
        <v>373</v>
      </c>
      <c r="N17" s="27"/>
      <c r="P17" s="21" t="s">
        <v>119</v>
      </c>
      <c r="R17" s="15" t="s">
        <v>166</v>
      </c>
      <c r="S17" s="21" t="s">
        <v>167</v>
      </c>
      <c r="V17" s="21" t="s">
        <v>341</v>
      </c>
      <c r="X17" s="64" t="s">
        <v>467</v>
      </c>
      <c r="Y17" s="65" t="s">
        <v>468</v>
      </c>
    </row>
    <row r="18" spans="2:46" ht="18" customHeight="1" thickBot="1" x14ac:dyDescent="0.3">
      <c r="B18" s="34" t="s">
        <v>58</v>
      </c>
      <c r="C18" s="35" t="s">
        <v>29</v>
      </c>
      <c r="E18" s="28" t="s">
        <v>84</v>
      </c>
      <c r="F18" s="25"/>
      <c r="I18" s="17" t="s">
        <v>321</v>
      </c>
      <c r="K18" s="27"/>
      <c r="M18" s="21" t="s">
        <v>374</v>
      </c>
      <c r="N18" s="27"/>
      <c r="P18" s="21" t="s">
        <v>115</v>
      </c>
      <c r="S18" s="21" t="s">
        <v>186</v>
      </c>
    </row>
    <row r="19" spans="2:46" ht="18" customHeight="1" thickBot="1" x14ac:dyDescent="0.3">
      <c r="B19" s="34" t="s">
        <v>59</v>
      </c>
      <c r="C19" s="35" t="s">
        <v>30</v>
      </c>
      <c r="E19" s="28" t="s">
        <v>76</v>
      </c>
      <c r="F19" s="25"/>
      <c r="I19" s="17" t="s">
        <v>322</v>
      </c>
      <c r="P19" s="21" t="s">
        <v>105</v>
      </c>
      <c r="S19" s="21" t="s">
        <v>168</v>
      </c>
      <c r="U19" s="15" t="s">
        <v>223</v>
      </c>
      <c r="V19" s="21" t="s">
        <v>224</v>
      </c>
    </row>
    <row r="20" spans="2:46" ht="18" customHeight="1" thickBot="1" x14ac:dyDescent="0.3">
      <c r="B20" s="34"/>
      <c r="C20" s="35"/>
      <c r="E20" s="28"/>
      <c r="F20" s="25"/>
      <c r="I20" s="17" t="s">
        <v>323</v>
      </c>
      <c r="P20" s="21" t="s">
        <v>120</v>
      </c>
      <c r="S20" s="21" t="s">
        <v>169</v>
      </c>
      <c r="V20" s="21" t="s">
        <v>225</v>
      </c>
    </row>
    <row r="21" spans="2:46" ht="18" customHeight="1" thickBot="1" x14ac:dyDescent="0.3">
      <c r="B21" s="34" t="s">
        <v>60</v>
      </c>
      <c r="C21" s="35" t="s">
        <v>31</v>
      </c>
      <c r="E21" s="25"/>
      <c r="F21" s="25"/>
      <c r="I21" s="17" t="s">
        <v>325</v>
      </c>
      <c r="L21" s="15" t="s">
        <v>91</v>
      </c>
      <c r="M21" s="21" t="s">
        <v>324</v>
      </c>
      <c r="P21" s="21" t="s">
        <v>123</v>
      </c>
      <c r="S21" s="21" t="s">
        <v>181</v>
      </c>
      <c r="V21" s="21" t="s">
        <v>227</v>
      </c>
      <c r="Y21" s="33"/>
    </row>
    <row r="22" spans="2:46" ht="18" customHeight="1" thickBot="1" x14ac:dyDescent="0.3">
      <c r="B22" s="34" t="s">
        <v>61</v>
      </c>
      <c r="C22" s="35" t="s">
        <v>32</v>
      </c>
      <c r="E22" s="25"/>
      <c r="F22" s="25"/>
      <c r="L22" s="26"/>
      <c r="M22" s="21" t="s">
        <v>326</v>
      </c>
      <c r="P22" s="21" t="s">
        <v>124</v>
      </c>
      <c r="S22" s="21" t="s">
        <v>376</v>
      </c>
      <c r="V22" s="21" t="s">
        <v>226</v>
      </c>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row>
    <row r="23" spans="2:46" ht="18" customHeight="1" thickBot="1" x14ac:dyDescent="0.3">
      <c r="B23" s="34"/>
      <c r="C23" s="35"/>
      <c r="E23" s="25"/>
      <c r="F23" s="25"/>
      <c r="I23" s="28"/>
      <c r="L23" s="26"/>
      <c r="M23" s="21" t="s">
        <v>327</v>
      </c>
      <c r="P23" s="21" t="s">
        <v>121</v>
      </c>
      <c r="S23" s="21" t="s">
        <v>170</v>
      </c>
      <c r="V23" s="21" t="s">
        <v>228</v>
      </c>
      <c r="Y23" s="49"/>
      <c r="Z23" s="49"/>
      <c r="AA23" s="49"/>
      <c r="AB23" s="49"/>
      <c r="AC23" s="49"/>
      <c r="AD23" s="49"/>
      <c r="AE23" s="49"/>
      <c r="AF23" s="49"/>
      <c r="AG23" s="49"/>
      <c r="AH23" s="49"/>
      <c r="AI23" s="49"/>
      <c r="AJ23" s="49"/>
      <c r="AK23" s="49"/>
      <c r="AL23" s="49"/>
      <c r="AM23" s="49"/>
      <c r="AN23" s="49"/>
      <c r="AO23" s="49"/>
      <c r="AP23" s="49"/>
      <c r="AQ23" s="49"/>
      <c r="AR23" s="49"/>
      <c r="AS23" s="49"/>
      <c r="AT23" s="49"/>
    </row>
    <row r="24" spans="2:46" ht="18" customHeight="1" thickBot="1" x14ac:dyDescent="0.3">
      <c r="B24" s="34" t="s">
        <v>62</v>
      </c>
      <c r="C24" s="35" t="s">
        <v>33</v>
      </c>
      <c r="E24" s="25"/>
      <c r="F24" s="25"/>
      <c r="I24" s="19"/>
      <c r="M24" s="21" t="s">
        <v>329</v>
      </c>
      <c r="P24" s="21" t="s">
        <v>336</v>
      </c>
      <c r="S24" s="21" t="s">
        <v>173</v>
      </c>
      <c r="V24" s="21" t="s">
        <v>230</v>
      </c>
      <c r="AA24" s="25"/>
    </row>
    <row r="25" spans="2:46" ht="18" customHeight="1" thickBot="1" x14ac:dyDescent="0.3">
      <c r="B25" s="34" t="s">
        <v>63</v>
      </c>
      <c r="C25" s="35" t="s">
        <v>34</v>
      </c>
      <c r="E25" s="25"/>
      <c r="F25" s="25"/>
      <c r="H25" s="15" t="s">
        <v>75</v>
      </c>
      <c r="I25" s="17" t="s">
        <v>328</v>
      </c>
      <c r="P25" s="21" t="s">
        <v>122</v>
      </c>
      <c r="S25" s="21" t="s">
        <v>172</v>
      </c>
      <c r="V25" s="21" t="s">
        <v>229</v>
      </c>
    </row>
    <row r="26" spans="2:46" ht="18" customHeight="1" thickBot="1" x14ac:dyDescent="0.3">
      <c r="B26" s="34" t="s">
        <v>64</v>
      </c>
      <c r="C26" s="35" t="s">
        <v>35</v>
      </c>
      <c r="E26" s="25"/>
      <c r="F26" s="25"/>
      <c r="I26" s="17" t="s">
        <v>330</v>
      </c>
      <c r="P26" s="21" t="s">
        <v>116</v>
      </c>
      <c r="S26" s="21" t="s">
        <v>177</v>
      </c>
      <c r="V26" s="21" t="s">
        <v>232</v>
      </c>
    </row>
    <row r="27" spans="2:46" ht="18" customHeight="1" thickBot="1" x14ac:dyDescent="0.3">
      <c r="B27" s="34" t="s">
        <v>65</v>
      </c>
      <c r="C27" s="35" t="s">
        <v>36</v>
      </c>
      <c r="E27" s="25"/>
      <c r="F27" s="25"/>
      <c r="I27" s="20"/>
      <c r="L27" s="15" t="s">
        <v>92</v>
      </c>
      <c r="M27" s="21" t="s">
        <v>331</v>
      </c>
      <c r="P27" s="21" t="s">
        <v>112</v>
      </c>
      <c r="S27" s="21" t="s">
        <v>175</v>
      </c>
      <c r="V27" s="21" t="s">
        <v>342</v>
      </c>
    </row>
    <row r="28" spans="2:46" ht="18" customHeight="1" thickBot="1" x14ac:dyDescent="0.3">
      <c r="B28" s="34" t="s">
        <v>66</v>
      </c>
      <c r="C28" s="35" t="s">
        <v>37</v>
      </c>
      <c r="E28" s="25"/>
      <c r="F28" s="25"/>
      <c r="I28" s="20"/>
      <c r="L28" s="26"/>
      <c r="M28" s="21" t="s">
        <v>332</v>
      </c>
      <c r="P28" s="21" t="s">
        <v>117</v>
      </c>
      <c r="S28" s="21" t="s">
        <v>93</v>
      </c>
    </row>
    <row r="29" spans="2:46" ht="18" customHeight="1" thickBot="1" x14ac:dyDescent="0.35">
      <c r="B29" s="34" t="s">
        <v>67</v>
      </c>
      <c r="C29" s="35" t="s">
        <v>38</v>
      </c>
      <c r="E29" s="25"/>
      <c r="F29" s="25"/>
      <c r="I29" s="18"/>
      <c r="M29" s="21" t="s">
        <v>333</v>
      </c>
      <c r="P29" s="21" t="s">
        <v>118</v>
      </c>
      <c r="S29" s="21" t="s">
        <v>176</v>
      </c>
    </row>
    <row r="30" spans="2:46" ht="18" customHeight="1" thickBot="1" x14ac:dyDescent="0.35">
      <c r="B30" s="34" t="s">
        <v>68</v>
      </c>
      <c r="C30" s="35" t="s">
        <v>39</v>
      </c>
      <c r="E30" s="25"/>
      <c r="F30" s="25"/>
      <c r="I30" s="18"/>
      <c r="P30" s="21" t="s">
        <v>125</v>
      </c>
      <c r="S30" s="21" t="s">
        <v>180</v>
      </c>
      <c r="W30" s="16"/>
    </row>
    <row r="31" spans="2:46" ht="18" customHeight="1" thickBot="1" x14ac:dyDescent="0.35">
      <c r="B31" s="34" t="s">
        <v>69</v>
      </c>
      <c r="C31" s="35" t="s">
        <v>40</v>
      </c>
      <c r="E31" s="25"/>
      <c r="F31" s="25"/>
      <c r="I31" s="18"/>
      <c r="K31" s="28"/>
      <c r="L31" s="15" t="s">
        <v>98</v>
      </c>
      <c r="M31" s="17" t="s">
        <v>334</v>
      </c>
      <c r="S31" s="21" t="s">
        <v>178</v>
      </c>
      <c r="U31" s="15" t="s">
        <v>234</v>
      </c>
      <c r="V31" s="21" t="s">
        <v>344</v>
      </c>
      <c r="W31" s="16"/>
    </row>
    <row r="32" spans="2:46" ht="18" customHeight="1" thickBot="1" x14ac:dyDescent="0.35">
      <c r="B32" s="34" t="s">
        <v>70</v>
      </c>
      <c r="C32" s="35" t="s">
        <v>41</v>
      </c>
      <c r="E32" s="25"/>
      <c r="F32" s="25"/>
      <c r="I32" s="18"/>
      <c r="K32" s="28"/>
      <c r="M32" s="17" t="s">
        <v>335</v>
      </c>
      <c r="S32" s="21" t="s">
        <v>179</v>
      </c>
      <c r="V32" s="21" t="s">
        <v>236</v>
      </c>
      <c r="W32" s="16"/>
    </row>
    <row r="33" spans="2:60" ht="18" customHeight="1" thickBot="1" x14ac:dyDescent="0.35">
      <c r="B33" s="34" t="s">
        <v>71</v>
      </c>
      <c r="C33" s="35" t="s">
        <v>42</v>
      </c>
      <c r="E33" s="25"/>
      <c r="F33" s="25"/>
      <c r="I33" s="18"/>
      <c r="K33" s="28"/>
      <c r="M33" s="17" t="s">
        <v>375</v>
      </c>
      <c r="N33" s="25"/>
      <c r="S33" s="21" t="s">
        <v>182</v>
      </c>
      <c r="V33" s="21" t="s">
        <v>245</v>
      </c>
      <c r="W33" s="16"/>
    </row>
    <row r="34" spans="2:60" ht="18" customHeight="1" thickBot="1" x14ac:dyDescent="0.35">
      <c r="B34" s="34" t="s">
        <v>72</v>
      </c>
      <c r="C34" s="35" t="s">
        <v>43</v>
      </c>
      <c r="E34" s="25"/>
      <c r="F34" s="25"/>
      <c r="I34" s="18"/>
      <c r="M34" s="29"/>
      <c r="O34" s="25" t="s">
        <v>126</v>
      </c>
      <c r="P34" s="21" t="s">
        <v>132</v>
      </c>
      <c r="S34" s="21" t="s">
        <v>171</v>
      </c>
      <c r="V34" s="21" t="s">
        <v>238</v>
      </c>
      <c r="W34" s="16"/>
    </row>
    <row r="35" spans="2:60" ht="18" customHeight="1" thickBot="1" x14ac:dyDescent="0.35">
      <c r="B35" s="34" t="s">
        <v>73</v>
      </c>
      <c r="C35" s="35" t="s">
        <v>44</v>
      </c>
      <c r="E35" s="25"/>
      <c r="F35" s="25"/>
      <c r="I35" s="18"/>
      <c r="L35" s="15" t="s">
        <v>365</v>
      </c>
      <c r="M35" s="21" t="s">
        <v>353</v>
      </c>
      <c r="P35" s="21" t="s">
        <v>127</v>
      </c>
      <c r="S35" s="21" t="s">
        <v>174</v>
      </c>
      <c r="V35" s="21" t="s">
        <v>237</v>
      </c>
      <c r="W35" s="16"/>
      <c r="Y35" s="16"/>
      <c r="Z35" s="16"/>
      <c r="AA35" s="16"/>
      <c r="AB35" s="16"/>
      <c r="AC35" s="16"/>
      <c r="AD35" s="16"/>
      <c r="AE35" s="16"/>
      <c r="AF35" s="16"/>
      <c r="AG35" s="16"/>
      <c r="AH35" s="16"/>
      <c r="AI35" s="16"/>
      <c r="AJ35" s="16"/>
      <c r="AK35" s="16"/>
    </row>
    <row r="36" spans="2:60" ht="18" customHeight="1" thickBot="1" x14ac:dyDescent="0.35">
      <c r="B36" s="36" t="s">
        <v>74</v>
      </c>
      <c r="C36" s="37" t="s">
        <v>45</v>
      </c>
      <c r="I36" s="18"/>
      <c r="M36" s="21" t="s">
        <v>354</v>
      </c>
      <c r="P36" s="21" t="s">
        <v>128</v>
      </c>
      <c r="S36" s="21" t="s">
        <v>183</v>
      </c>
      <c r="V36" s="21" t="s">
        <v>239</v>
      </c>
      <c r="W36" s="16"/>
      <c r="Y36" s="16"/>
      <c r="Z36" s="16"/>
      <c r="AA36" s="16"/>
      <c r="AB36" s="16"/>
      <c r="AC36" s="16"/>
      <c r="AD36" s="16"/>
      <c r="AE36" s="16"/>
      <c r="AF36" s="16"/>
      <c r="AG36" s="16"/>
      <c r="AH36" s="16"/>
      <c r="AI36" s="16"/>
      <c r="AJ36" s="16"/>
      <c r="AK36" s="16"/>
    </row>
    <row r="37" spans="2:60" ht="18" customHeight="1" x14ac:dyDescent="0.3">
      <c r="I37" s="18"/>
      <c r="M37" s="21" t="s">
        <v>355</v>
      </c>
      <c r="P37" s="21" t="s">
        <v>133</v>
      </c>
      <c r="S37" s="21" t="s">
        <v>184</v>
      </c>
      <c r="V37" s="21" t="s">
        <v>240</v>
      </c>
      <c r="W37" s="16"/>
      <c r="Y37" s="16"/>
      <c r="Z37" s="16"/>
      <c r="AA37" s="16"/>
      <c r="AB37" s="16"/>
      <c r="AC37" s="16"/>
      <c r="AD37" s="16"/>
      <c r="AE37" s="16"/>
      <c r="AF37" s="16"/>
      <c r="AG37" s="16"/>
      <c r="AH37" s="16"/>
      <c r="AI37" s="16"/>
      <c r="AJ37" s="16"/>
      <c r="AK37" s="16"/>
    </row>
    <row r="38" spans="2:60" ht="18" customHeight="1" x14ac:dyDescent="0.3">
      <c r="I38" s="18"/>
      <c r="M38" s="21" t="s">
        <v>356</v>
      </c>
      <c r="P38" s="21" t="s">
        <v>129</v>
      </c>
      <c r="S38" s="21" t="s">
        <v>185</v>
      </c>
      <c r="V38" s="21" t="s">
        <v>94</v>
      </c>
      <c r="W38" s="16"/>
      <c r="Y38" s="16"/>
      <c r="Z38" s="16"/>
      <c r="AA38" s="16"/>
      <c r="AB38" s="16"/>
      <c r="AC38" s="16"/>
      <c r="AD38" s="16"/>
      <c r="AE38" s="16"/>
      <c r="AF38" s="16"/>
      <c r="AG38" s="16"/>
      <c r="AH38" s="16"/>
      <c r="AI38" s="16"/>
      <c r="AJ38" s="16"/>
      <c r="AK38" s="16"/>
    </row>
    <row r="39" spans="2:60" ht="18" customHeight="1" x14ac:dyDescent="0.3">
      <c r="I39" s="18"/>
      <c r="P39" s="21" t="s">
        <v>131</v>
      </c>
      <c r="V39" s="21" t="s">
        <v>235</v>
      </c>
      <c r="W39" s="16"/>
      <c r="Y39" s="16"/>
      <c r="Z39" s="16"/>
      <c r="AA39" s="16"/>
      <c r="AB39" s="16"/>
      <c r="AC39" s="16"/>
      <c r="AD39" s="16"/>
      <c r="AE39" s="16"/>
      <c r="AF39" s="16"/>
      <c r="AG39" s="16"/>
      <c r="AH39" s="16"/>
      <c r="AI39" s="16"/>
      <c r="AJ39" s="16"/>
      <c r="AK39" s="16"/>
    </row>
    <row r="40" spans="2:60" ht="18" customHeight="1" x14ac:dyDescent="0.3">
      <c r="I40" s="18"/>
      <c r="L40" s="15" t="s">
        <v>84</v>
      </c>
      <c r="M40" s="21" t="s">
        <v>357</v>
      </c>
      <c r="P40" s="21" t="s">
        <v>134</v>
      </c>
      <c r="V40" s="21" t="s">
        <v>241</v>
      </c>
      <c r="W40" s="16"/>
      <c r="Y40" s="16"/>
      <c r="Z40" s="16"/>
      <c r="AA40" s="16"/>
      <c r="AB40" s="16"/>
      <c r="AC40" s="16"/>
      <c r="AD40" s="16"/>
      <c r="AE40" s="16"/>
      <c r="AF40" s="16"/>
      <c r="AG40" s="16"/>
      <c r="AH40" s="16"/>
      <c r="AI40" s="16"/>
      <c r="AJ40" s="16"/>
      <c r="AK40" s="16"/>
    </row>
    <row r="41" spans="2:60" ht="18" customHeight="1" x14ac:dyDescent="0.25">
      <c r="I41" s="19"/>
      <c r="P41" s="21" t="s">
        <v>130</v>
      </c>
      <c r="R41" s="15" t="s">
        <v>187</v>
      </c>
      <c r="S41" s="21" t="s">
        <v>188</v>
      </c>
      <c r="V41" s="21" t="s">
        <v>246</v>
      </c>
      <c r="W41" s="16"/>
      <c r="Y41" s="16"/>
      <c r="Z41" s="16"/>
      <c r="AA41" s="16"/>
      <c r="AB41" s="16"/>
      <c r="AC41" s="16"/>
      <c r="AD41" s="16"/>
      <c r="AE41" s="16"/>
      <c r="AF41" s="16"/>
      <c r="AG41" s="16"/>
      <c r="AH41" s="16"/>
      <c r="AI41" s="16"/>
      <c r="AJ41" s="16"/>
      <c r="AK41" s="16"/>
    </row>
    <row r="42" spans="2:60" ht="18" customHeight="1" x14ac:dyDescent="0.3">
      <c r="I42" s="18"/>
      <c r="L42" s="15" t="s">
        <v>366</v>
      </c>
      <c r="M42" s="21" t="s">
        <v>358</v>
      </c>
      <c r="S42" s="21" t="s">
        <v>190</v>
      </c>
      <c r="V42" s="21" t="s">
        <v>242</v>
      </c>
      <c r="W42" s="16"/>
      <c r="Y42" s="16"/>
      <c r="Z42" s="16"/>
      <c r="AA42" s="16"/>
      <c r="AB42" s="16"/>
      <c r="AC42" s="16"/>
      <c r="AD42" s="16"/>
      <c r="AE42" s="16"/>
      <c r="AF42" s="16"/>
      <c r="AG42" s="16"/>
      <c r="AH42" s="16"/>
      <c r="AI42" s="16"/>
      <c r="AJ42" s="16"/>
      <c r="AK42" s="16"/>
      <c r="AV42"/>
      <c r="AW42"/>
      <c r="AX42"/>
      <c r="AY42"/>
      <c r="AZ42"/>
      <c r="BA42"/>
      <c r="BB42"/>
      <c r="BC42"/>
      <c r="BD42"/>
      <c r="BE42"/>
      <c r="BF42"/>
      <c r="BG42"/>
      <c r="BH42"/>
    </row>
    <row r="43" spans="2:60" ht="18" customHeight="1" x14ac:dyDescent="0.25">
      <c r="I43" s="32"/>
      <c r="M43" s="21" t="s">
        <v>359</v>
      </c>
      <c r="O43" s="15" t="s">
        <v>135</v>
      </c>
      <c r="P43" s="21" t="s">
        <v>136</v>
      </c>
      <c r="S43" s="21" t="s">
        <v>191</v>
      </c>
      <c r="V43" s="21" t="s">
        <v>243</v>
      </c>
      <c r="W43" s="16"/>
      <c r="Y43" s="16"/>
      <c r="Z43" s="16"/>
      <c r="AA43" s="16"/>
      <c r="AB43" s="16"/>
      <c r="AC43" s="16"/>
      <c r="AD43" s="16"/>
      <c r="AE43" s="16"/>
      <c r="AF43" s="16"/>
      <c r="AG43" s="16"/>
      <c r="AH43" s="16"/>
      <c r="AI43" s="16"/>
      <c r="AJ43" s="16"/>
      <c r="AK43" s="16"/>
      <c r="AV43"/>
      <c r="AW43"/>
      <c r="AX43"/>
      <c r="AY43"/>
      <c r="AZ43"/>
      <c r="BA43"/>
      <c r="BB43"/>
      <c r="BC43"/>
      <c r="BD43"/>
      <c r="BE43"/>
      <c r="BF43"/>
      <c r="BG43"/>
      <c r="BH43"/>
    </row>
    <row r="44" spans="2:60" ht="15" customHeight="1" x14ac:dyDescent="0.25">
      <c r="I44" s="32"/>
      <c r="M44" s="21" t="s">
        <v>360</v>
      </c>
      <c r="P44" s="21" t="s">
        <v>137</v>
      </c>
      <c r="S44" s="21" t="s">
        <v>193</v>
      </c>
      <c r="V44" s="21" t="s">
        <v>244</v>
      </c>
      <c r="W44" s="16"/>
      <c r="Y44" s="16"/>
      <c r="Z44" s="16"/>
      <c r="AA44" s="16"/>
      <c r="AB44" s="16"/>
      <c r="AC44" s="16"/>
      <c r="AD44" s="16"/>
      <c r="AE44" s="16"/>
      <c r="AF44" s="16"/>
      <c r="AG44" s="16"/>
      <c r="AH44" s="16"/>
      <c r="AI44" s="16"/>
      <c r="AJ44" s="16"/>
      <c r="AK44" s="16"/>
      <c r="AV44"/>
      <c r="AW44"/>
      <c r="AX44"/>
      <c r="AY44"/>
      <c r="AZ44"/>
      <c r="BA44"/>
      <c r="BB44"/>
      <c r="BC44"/>
      <c r="BD44"/>
      <c r="BE44"/>
      <c r="BF44"/>
      <c r="BG44"/>
      <c r="BH44"/>
    </row>
    <row r="45" spans="2:60" ht="15" customHeight="1" x14ac:dyDescent="0.25">
      <c r="I45" s="32"/>
      <c r="M45" s="21" t="s">
        <v>361</v>
      </c>
      <c r="P45" s="21" t="s">
        <v>337</v>
      </c>
      <c r="S45" s="21" t="s">
        <v>192</v>
      </c>
      <c r="V45" s="21" t="s">
        <v>247</v>
      </c>
      <c r="W45" s="16"/>
      <c r="Y45" s="16"/>
      <c r="Z45" s="16"/>
      <c r="AA45" s="16"/>
      <c r="AB45" s="16"/>
      <c r="AC45" s="16"/>
      <c r="AD45" s="16"/>
      <c r="AE45" s="16"/>
      <c r="AF45" s="16"/>
      <c r="AG45" s="16"/>
      <c r="AH45" s="16"/>
      <c r="AI45" s="16"/>
      <c r="AJ45" s="16"/>
      <c r="AK45" s="16"/>
      <c r="AV45"/>
      <c r="AW45"/>
      <c r="AX45"/>
      <c r="AY45"/>
      <c r="AZ45"/>
      <c r="BA45"/>
      <c r="BB45"/>
      <c r="BC45"/>
      <c r="BD45"/>
      <c r="BE45"/>
      <c r="BF45"/>
      <c r="BG45"/>
      <c r="BH45"/>
    </row>
    <row r="46" spans="2:60" ht="15" customHeight="1" x14ac:dyDescent="0.25">
      <c r="I46" s="32"/>
      <c r="M46" s="21" t="s">
        <v>362</v>
      </c>
      <c r="P46" s="21" t="s">
        <v>138</v>
      </c>
      <c r="S46" s="21" t="s">
        <v>195</v>
      </c>
      <c r="V46" s="21" t="s">
        <v>248</v>
      </c>
      <c r="W46" s="16"/>
      <c r="Y46" s="16"/>
      <c r="Z46" s="16"/>
      <c r="AA46" s="16"/>
      <c r="AB46" s="16"/>
      <c r="AC46" s="16"/>
      <c r="AD46" s="16"/>
      <c r="AE46" s="16"/>
      <c r="AF46" s="16"/>
      <c r="AG46" s="16"/>
      <c r="AH46" s="16"/>
      <c r="AI46" s="16"/>
      <c r="AJ46" s="16"/>
      <c r="AK46" s="16"/>
      <c r="AV46"/>
      <c r="AW46"/>
      <c r="AX46"/>
      <c r="AY46"/>
      <c r="AZ46"/>
      <c r="BA46"/>
      <c r="BB46"/>
      <c r="BC46"/>
      <c r="BD46"/>
      <c r="BE46"/>
      <c r="BF46"/>
      <c r="BG46"/>
      <c r="BH46"/>
    </row>
    <row r="47" spans="2:60" ht="15" customHeight="1" x14ac:dyDescent="0.25">
      <c r="I47" s="32"/>
      <c r="M47" s="21" t="s">
        <v>363</v>
      </c>
      <c r="P47" s="21" t="s">
        <v>139</v>
      </c>
      <c r="S47" s="21" t="s">
        <v>194</v>
      </c>
      <c r="W47" s="16"/>
      <c r="Y47" s="16"/>
      <c r="Z47" s="16"/>
      <c r="AA47" s="16"/>
      <c r="AB47" s="16"/>
      <c r="AC47" s="16"/>
      <c r="AD47" s="16"/>
      <c r="AE47" s="16"/>
      <c r="AF47" s="16"/>
      <c r="AG47" s="16"/>
      <c r="AH47" s="16"/>
      <c r="AI47" s="16"/>
      <c r="AJ47" s="16"/>
      <c r="AK47" s="16"/>
      <c r="AV47"/>
      <c r="AW47"/>
      <c r="AX47"/>
      <c r="AY47"/>
      <c r="AZ47"/>
      <c r="BA47"/>
      <c r="BB47"/>
      <c r="BC47"/>
      <c r="BD47"/>
      <c r="BE47"/>
      <c r="BF47"/>
      <c r="BG47"/>
      <c r="BH47"/>
    </row>
    <row r="48" spans="2:60" ht="15" customHeight="1" x14ac:dyDescent="0.25">
      <c r="I48" s="32"/>
      <c r="M48" s="21" t="s">
        <v>364</v>
      </c>
      <c r="P48" s="21" t="s">
        <v>140</v>
      </c>
      <c r="S48" s="21" t="s">
        <v>189</v>
      </c>
      <c r="X48" s="15"/>
      <c r="BD48"/>
      <c r="BE48"/>
      <c r="BF48"/>
      <c r="BG48"/>
      <c r="BH48"/>
    </row>
    <row r="49" spans="9:60" ht="15" customHeight="1" x14ac:dyDescent="0.25">
      <c r="I49" s="32"/>
      <c r="S49" s="21" t="s">
        <v>196</v>
      </c>
      <c r="X49" s="15"/>
      <c r="BD49"/>
      <c r="BE49"/>
      <c r="BF49"/>
      <c r="BG49"/>
      <c r="BH49"/>
    </row>
    <row r="50" spans="9:60" x14ac:dyDescent="0.25">
      <c r="O50" s="15" t="s">
        <v>141</v>
      </c>
      <c r="P50" s="21" t="s">
        <v>152</v>
      </c>
      <c r="S50" s="21" t="s">
        <v>197</v>
      </c>
      <c r="X50" s="15"/>
      <c r="BD50"/>
      <c r="BE50"/>
      <c r="BF50"/>
      <c r="BG50"/>
      <c r="BH50"/>
    </row>
    <row r="51" spans="9:60" x14ac:dyDescent="0.25">
      <c r="P51" s="21" t="s">
        <v>142</v>
      </c>
      <c r="X51" s="15"/>
      <c r="BD51"/>
      <c r="BE51"/>
      <c r="BF51"/>
      <c r="BG51"/>
      <c r="BH51"/>
    </row>
    <row r="52" spans="9:60" x14ac:dyDescent="0.25">
      <c r="P52" s="21" t="s">
        <v>144</v>
      </c>
      <c r="R52" s="15" t="s">
        <v>198</v>
      </c>
      <c r="S52" s="21" t="s">
        <v>199</v>
      </c>
      <c r="X52" s="15"/>
      <c r="BD52"/>
      <c r="BE52"/>
      <c r="BF52"/>
      <c r="BG52"/>
      <c r="BH52"/>
    </row>
    <row r="53" spans="9:60" x14ac:dyDescent="0.25">
      <c r="P53" s="21" t="s">
        <v>143</v>
      </c>
      <c r="S53" s="21" t="s">
        <v>200</v>
      </c>
      <c r="X53" s="15"/>
      <c r="BD53"/>
      <c r="BE53"/>
      <c r="BF53"/>
      <c r="BG53"/>
      <c r="BH53"/>
    </row>
    <row r="54" spans="9:60" x14ac:dyDescent="0.25">
      <c r="P54" s="21" t="s">
        <v>150</v>
      </c>
      <c r="S54" s="21" t="s">
        <v>201</v>
      </c>
      <c r="X54" s="15"/>
      <c r="BD54"/>
      <c r="BE54"/>
      <c r="BF54"/>
      <c r="BG54"/>
      <c r="BH54"/>
    </row>
    <row r="55" spans="9:60" x14ac:dyDescent="0.25">
      <c r="P55" s="21" t="s">
        <v>147</v>
      </c>
      <c r="X55" s="15"/>
      <c r="BD55"/>
      <c r="BE55"/>
      <c r="BF55"/>
      <c r="BG55"/>
      <c r="BH55"/>
    </row>
    <row r="56" spans="9:60" x14ac:dyDescent="0.25">
      <c r="P56" s="21" t="s">
        <v>338</v>
      </c>
      <c r="R56" s="15" t="s">
        <v>202</v>
      </c>
      <c r="S56" s="21" t="s">
        <v>203</v>
      </c>
      <c r="X56" s="15"/>
      <c r="BD56"/>
      <c r="BE56"/>
      <c r="BF56"/>
      <c r="BG56"/>
      <c r="BH56"/>
    </row>
    <row r="57" spans="9:60" ht="15" customHeight="1" x14ac:dyDescent="0.25">
      <c r="P57" s="159" t="s">
        <v>343</v>
      </c>
      <c r="S57" s="21" t="s">
        <v>204</v>
      </c>
      <c r="X57" s="15"/>
      <c r="BD57"/>
      <c r="BE57"/>
      <c r="BF57"/>
      <c r="BG57"/>
      <c r="BH57"/>
    </row>
    <row r="58" spans="9:60" x14ac:dyDescent="0.25">
      <c r="P58" s="160"/>
      <c r="S58" s="21" t="s">
        <v>206</v>
      </c>
      <c r="X58" s="15"/>
      <c r="BD58"/>
      <c r="BE58"/>
      <c r="BF58"/>
      <c r="BG58"/>
      <c r="BH58"/>
    </row>
    <row r="59" spans="9:60" x14ac:dyDescent="0.25">
      <c r="P59" s="21" t="s">
        <v>339</v>
      </c>
      <c r="S59" s="21" t="s">
        <v>205</v>
      </c>
      <c r="X59" s="15"/>
      <c r="BD59"/>
      <c r="BE59"/>
      <c r="BF59"/>
      <c r="BG59"/>
      <c r="BH59"/>
    </row>
    <row r="60" spans="9:60" x14ac:dyDescent="0.25">
      <c r="P60" s="21" t="s">
        <v>154</v>
      </c>
      <c r="S60" s="21" t="s">
        <v>208</v>
      </c>
      <c r="X60" s="15"/>
      <c r="BD60"/>
      <c r="BE60"/>
      <c r="BF60"/>
      <c r="BG60"/>
      <c r="BH60"/>
    </row>
    <row r="61" spans="9:60" x14ac:dyDescent="0.25">
      <c r="P61" s="21" t="s">
        <v>146</v>
      </c>
      <c r="S61" s="21" t="s">
        <v>207</v>
      </c>
      <c r="X61" s="15"/>
      <c r="BD61"/>
      <c r="BE61"/>
      <c r="BF61"/>
      <c r="BG61"/>
      <c r="BH61"/>
    </row>
    <row r="62" spans="9:60" x14ac:dyDescent="0.25">
      <c r="P62" s="21" t="s">
        <v>145</v>
      </c>
      <c r="S62" s="21" t="s">
        <v>210</v>
      </c>
      <c r="X62" s="15"/>
      <c r="BD62"/>
      <c r="BE62"/>
      <c r="BF62"/>
      <c r="BG62"/>
      <c r="BH62"/>
    </row>
    <row r="63" spans="9:60" x14ac:dyDescent="0.25">
      <c r="P63" s="21" t="s">
        <v>148</v>
      </c>
      <c r="S63" s="21" t="s">
        <v>209</v>
      </c>
      <c r="X63" s="15"/>
      <c r="BD63"/>
      <c r="BE63"/>
      <c r="BF63"/>
      <c r="BG63"/>
      <c r="BH63"/>
    </row>
    <row r="64" spans="9:60" x14ac:dyDescent="0.25">
      <c r="P64" s="21" t="s">
        <v>153</v>
      </c>
      <c r="S64" s="21" t="s">
        <v>211</v>
      </c>
      <c r="X64" s="15"/>
      <c r="BD64"/>
      <c r="BE64"/>
      <c r="BF64"/>
      <c r="BG64"/>
      <c r="BH64"/>
    </row>
    <row r="65" spans="16:60" x14ac:dyDescent="0.25">
      <c r="P65" s="21" t="s">
        <v>151</v>
      </c>
      <c r="S65" s="21" t="s">
        <v>212</v>
      </c>
      <c r="X65" s="15"/>
      <c r="BD65"/>
      <c r="BE65"/>
      <c r="BF65"/>
      <c r="BG65"/>
      <c r="BH65"/>
    </row>
    <row r="66" spans="16:60" x14ac:dyDescent="0.25">
      <c r="P66" s="21" t="s">
        <v>149</v>
      </c>
      <c r="S66" s="21" t="s">
        <v>233</v>
      </c>
      <c r="X66" s="15"/>
      <c r="BD66"/>
      <c r="BE66"/>
      <c r="BF66"/>
      <c r="BG66"/>
      <c r="BH66"/>
    </row>
    <row r="67" spans="16:60" x14ac:dyDescent="0.25">
      <c r="P67" s="21" t="s">
        <v>155</v>
      </c>
      <c r="S67" s="21" t="s">
        <v>340</v>
      </c>
      <c r="X67" s="15"/>
    </row>
    <row r="68" spans="16:60" x14ac:dyDescent="0.25">
      <c r="P68" s="21" t="s">
        <v>488</v>
      </c>
      <c r="X68" s="15"/>
    </row>
    <row r="69" spans="16:60" x14ac:dyDescent="0.25">
      <c r="P69" s="21" t="s">
        <v>490</v>
      </c>
      <c r="X69" s="15"/>
    </row>
    <row r="70" spans="16:60" x14ac:dyDescent="0.25">
      <c r="X70" s="15"/>
    </row>
    <row r="71" spans="16:60" x14ac:dyDescent="0.25">
      <c r="X71" s="15"/>
    </row>
    <row r="72" spans="16:60" x14ac:dyDescent="0.25">
      <c r="X72" s="15"/>
    </row>
    <row r="73" spans="16:60" x14ac:dyDescent="0.25">
      <c r="X73" s="15"/>
    </row>
    <row r="74" spans="16:60" x14ac:dyDescent="0.25">
      <c r="X74" s="15"/>
    </row>
    <row r="75" spans="16:60" x14ac:dyDescent="0.25">
      <c r="X75" s="15"/>
    </row>
    <row r="76" spans="16:60" x14ac:dyDescent="0.25">
      <c r="X76" s="15"/>
    </row>
    <row r="77" spans="16:60" x14ac:dyDescent="0.25">
      <c r="X77" s="15"/>
    </row>
    <row r="78" spans="16:60" x14ac:dyDescent="0.25">
      <c r="X78" s="15"/>
    </row>
    <row r="79" spans="16:60" x14ac:dyDescent="0.25">
      <c r="X79" s="15"/>
    </row>
    <row r="80" spans="16:60" x14ac:dyDescent="0.25">
      <c r="X80" s="15"/>
    </row>
    <row r="81" spans="24:24" x14ac:dyDescent="0.25">
      <c r="X81" s="15"/>
    </row>
    <row r="82" spans="24:24" x14ac:dyDescent="0.25">
      <c r="X82" s="15"/>
    </row>
    <row r="83" spans="24:24" x14ac:dyDescent="0.25">
      <c r="X83" s="15"/>
    </row>
    <row r="84" spans="24:24" x14ac:dyDescent="0.25">
      <c r="X84" s="15"/>
    </row>
    <row r="85" spans="24:24" x14ac:dyDescent="0.25">
      <c r="X85" s="15"/>
    </row>
    <row r="86" spans="24:24" x14ac:dyDescent="0.25">
      <c r="X86" s="15"/>
    </row>
    <row r="87" spans="24:24" x14ac:dyDescent="0.25">
      <c r="X87" s="15"/>
    </row>
    <row r="88" spans="24:24" x14ac:dyDescent="0.25">
      <c r="X88" s="15"/>
    </row>
    <row r="89" spans="24:24" x14ac:dyDescent="0.25">
      <c r="X89" s="15"/>
    </row>
    <row r="90" spans="24:24" x14ac:dyDescent="0.25">
      <c r="X90" s="15"/>
    </row>
    <row r="91" spans="24:24" x14ac:dyDescent="0.25">
      <c r="X91" s="15"/>
    </row>
    <row r="92" spans="24:24" x14ac:dyDescent="0.25">
      <c r="X92" s="15"/>
    </row>
    <row r="93" spans="24:24" x14ac:dyDescent="0.25">
      <c r="X93" s="15"/>
    </row>
    <row r="94" spans="24:24" x14ac:dyDescent="0.25">
      <c r="X94" s="15"/>
    </row>
    <row r="95" spans="24:24" x14ac:dyDescent="0.25">
      <c r="X95" s="15"/>
    </row>
    <row r="96" spans="24:24" x14ac:dyDescent="0.25">
      <c r="X96" s="15"/>
    </row>
    <row r="97" spans="24:24" x14ac:dyDescent="0.25">
      <c r="X97" s="15"/>
    </row>
    <row r="98" spans="24:24" x14ac:dyDescent="0.25">
      <c r="X98" s="15"/>
    </row>
    <row r="99" spans="24:24" x14ac:dyDescent="0.25">
      <c r="X99" s="15"/>
    </row>
    <row r="100" spans="24:24" x14ac:dyDescent="0.25">
      <c r="X100" s="15"/>
    </row>
    <row r="101" spans="24:24" x14ac:dyDescent="0.25">
      <c r="X101" s="15"/>
    </row>
    <row r="102" spans="24:24" x14ac:dyDescent="0.25">
      <c r="X102" s="15"/>
    </row>
    <row r="103" spans="24:24" x14ac:dyDescent="0.25">
      <c r="X103" s="15"/>
    </row>
    <row r="104" spans="24:24" x14ac:dyDescent="0.25">
      <c r="X104" s="15"/>
    </row>
    <row r="105" spans="24:24" x14ac:dyDescent="0.25">
      <c r="X105" s="15"/>
    </row>
    <row r="106" spans="24:24" x14ac:dyDescent="0.25">
      <c r="X106" s="15"/>
    </row>
    <row r="107" spans="24:24" x14ac:dyDescent="0.25">
      <c r="X107" s="15"/>
    </row>
    <row r="108" spans="24:24" x14ac:dyDescent="0.25">
      <c r="X108" s="15"/>
    </row>
    <row r="109" spans="24:24" x14ac:dyDescent="0.25">
      <c r="X109" s="15"/>
    </row>
    <row r="110" spans="24:24" x14ac:dyDescent="0.25">
      <c r="X110" s="15"/>
    </row>
    <row r="111" spans="24:24" x14ac:dyDescent="0.25">
      <c r="X111" s="15"/>
    </row>
    <row r="112" spans="24:24" x14ac:dyDescent="0.25">
      <c r="X112" s="15"/>
    </row>
    <row r="113" spans="24:24" x14ac:dyDescent="0.25">
      <c r="X113" s="15"/>
    </row>
    <row r="114" spans="24:24" x14ac:dyDescent="0.25">
      <c r="X114" s="15"/>
    </row>
    <row r="115" spans="24:24" x14ac:dyDescent="0.25">
      <c r="X115" s="15"/>
    </row>
    <row r="116" spans="24:24" x14ac:dyDescent="0.25">
      <c r="X116" s="15"/>
    </row>
    <row r="117" spans="24:24" x14ac:dyDescent="0.25">
      <c r="X117" s="15"/>
    </row>
    <row r="118" spans="24:24" x14ac:dyDescent="0.25">
      <c r="X118" s="15"/>
    </row>
    <row r="119" spans="24:24" x14ac:dyDescent="0.25">
      <c r="X119" s="15"/>
    </row>
    <row r="120" spans="24:24" x14ac:dyDescent="0.25">
      <c r="X120" s="15"/>
    </row>
    <row r="121" spans="24:24" x14ac:dyDescent="0.25">
      <c r="X121" s="15"/>
    </row>
    <row r="122" spans="24:24" x14ac:dyDescent="0.25">
      <c r="X122" s="15"/>
    </row>
    <row r="123" spans="24:24" x14ac:dyDescent="0.25">
      <c r="X123" s="15"/>
    </row>
    <row r="124" spans="24:24" x14ac:dyDescent="0.25">
      <c r="X124" s="15"/>
    </row>
    <row r="125" spans="24:24" x14ac:dyDescent="0.25">
      <c r="X125" s="15"/>
    </row>
    <row r="126" spans="24:24" x14ac:dyDescent="0.25">
      <c r="X126" s="15"/>
    </row>
    <row r="127" spans="24:24" x14ac:dyDescent="0.25">
      <c r="X127" s="15"/>
    </row>
    <row r="128" spans="24:24" x14ac:dyDescent="0.25">
      <c r="X128" s="15"/>
    </row>
    <row r="129" spans="24:24" x14ac:dyDescent="0.25">
      <c r="X129" s="15"/>
    </row>
    <row r="130" spans="24:24" x14ac:dyDescent="0.25">
      <c r="X130" s="15"/>
    </row>
    <row r="131" spans="24:24" x14ac:dyDescent="0.25">
      <c r="X131" s="15"/>
    </row>
    <row r="132" spans="24:24" x14ac:dyDescent="0.25">
      <c r="X132" s="15"/>
    </row>
    <row r="133" spans="24:24" x14ac:dyDescent="0.25">
      <c r="X133" s="15"/>
    </row>
    <row r="134" spans="24:24" x14ac:dyDescent="0.25">
      <c r="X134" s="15"/>
    </row>
    <row r="135" spans="24:24" x14ac:dyDescent="0.25">
      <c r="X135" s="15"/>
    </row>
    <row r="136" spans="24:24" x14ac:dyDescent="0.25">
      <c r="X136" s="15"/>
    </row>
    <row r="137" spans="24:24" x14ac:dyDescent="0.25">
      <c r="X137" s="15"/>
    </row>
    <row r="138" spans="24:24" x14ac:dyDescent="0.25">
      <c r="X138" s="15"/>
    </row>
  </sheetData>
  <sheetProtection algorithmName="SHA-512" hashValue="cjqEUWUpDTqoR60RFJhGyqYwWU+ldJ75IanjG2COcnXRvf/rIg4FC/YSumaL4+tcd9n811m/oYFUBbZI3e6Ang==" saltValue="DG389GGPFWuLNGBFmUyK5Q==" spinCount="100000" sheet="1" objects="1" scenarios="1"/>
  <mergeCells count="4">
    <mergeCell ref="P57:P58"/>
    <mergeCell ref="Y7:AA7"/>
    <mergeCell ref="Y9:AK9"/>
    <mergeCell ref="Y22:AT22"/>
  </mergeCells>
  <hyperlinks>
    <hyperlink ref="Y12" r:id="rId1" xr:uid="{00000000-0004-0000-0200-000001000000}"/>
    <hyperlink ref="Y14" r:id="rId2" xr:uid="{00000000-0004-0000-0200-000002000000}"/>
    <hyperlink ref="Y16" r:id="rId3" xr:uid="{00000000-0004-0000-0200-000004000000}"/>
    <hyperlink ref="Y11" r:id="rId4" xr:uid="{00000000-0004-0000-0200-000007000000}"/>
    <hyperlink ref="Y10" r:id="rId5" xr:uid="{00000000-0004-0000-0200-000008000000}"/>
    <hyperlink ref="Y15" r:id="rId6" xr:uid="{00000000-0004-0000-0200-000009000000}"/>
    <hyperlink ref="Y17" r:id="rId7" xr:uid="{CB70BDFD-075D-45FA-A447-AB9F8620E81E}"/>
    <hyperlink ref="Y9" r:id="rId8" xr:uid="{00000000-0004-0000-0200-000006000000}"/>
    <hyperlink ref="Y8" r:id="rId9" xr:uid="{F59A6C24-FE35-47CD-9EC4-3945B58E4E30}"/>
  </hyperlinks>
  <pageMargins left="0.7" right="0.7" top="0.75" bottom="0.75" header="0.3" footer="0.3"/>
  <pageSetup paperSize="9" orientation="portrait" verticalDpi="0"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4"/>
  <dimension ref="A1:B117"/>
  <sheetViews>
    <sheetView topLeftCell="A20" workbookViewId="0">
      <selection activeCell="D43" sqref="D43"/>
    </sheetView>
  </sheetViews>
  <sheetFormatPr defaultColWidth="9.140625" defaultRowHeight="15" x14ac:dyDescent="0.25"/>
  <cols>
    <col min="1" max="1" width="16.85546875" customWidth="1"/>
    <col min="2" max="2" width="123.140625" customWidth="1"/>
    <col min="3" max="9" width="21.7109375" customWidth="1"/>
  </cols>
  <sheetData>
    <row r="1" spans="1:2" x14ac:dyDescent="0.25">
      <c r="A1" s="59" t="s">
        <v>377</v>
      </c>
      <c r="B1" s="60"/>
    </row>
    <row r="2" spans="1:2" x14ac:dyDescent="0.25">
      <c r="B2" s="51"/>
    </row>
    <row r="3" spans="1:2" x14ac:dyDescent="0.25">
      <c r="A3" s="61" t="s">
        <v>438</v>
      </c>
    </row>
    <row r="4" spans="1:2" x14ac:dyDescent="0.25">
      <c r="B4" s="54"/>
    </row>
    <row r="5" spans="1:2" ht="29.25" x14ac:dyDescent="0.25">
      <c r="A5" s="62" t="s">
        <v>386</v>
      </c>
      <c r="B5" s="55" t="s">
        <v>403</v>
      </c>
    </row>
    <row r="6" spans="1:2" x14ac:dyDescent="0.25">
      <c r="A6" s="63"/>
      <c r="B6" s="56"/>
    </row>
    <row r="7" spans="1:2" x14ac:dyDescent="0.25">
      <c r="A7" s="63" t="s">
        <v>387</v>
      </c>
      <c r="B7" s="55" t="s">
        <v>404</v>
      </c>
    </row>
    <row r="8" spans="1:2" x14ac:dyDescent="0.25">
      <c r="A8" s="63"/>
      <c r="B8" s="56"/>
    </row>
    <row r="9" spans="1:2" x14ac:dyDescent="0.25">
      <c r="A9" s="63" t="s">
        <v>388</v>
      </c>
      <c r="B9" s="55" t="s">
        <v>405</v>
      </c>
    </row>
    <row r="10" spans="1:2" x14ac:dyDescent="0.25">
      <c r="A10" s="63"/>
      <c r="B10" s="56"/>
    </row>
    <row r="11" spans="1:2" x14ac:dyDescent="0.25">
      <c r="A11" s="63" t="s">
        <v>389</v>
      </c>
      <c r="B11" s="55" t="s">
        <v>406</v>
      </c>
    </row>
    <row r="12" spans="1:2" x14ac:dyDescent="0.25">
      <c r="A12" s="63"/>
      <c r="B12" s="56"/>
    </row>
    <row r="13" spans="1:2" x14ac:dyDescent="0.25">
      <c r="A13" s="63" t="s">
        <v>390</v>
      </c>
      <c r="B13" s="55" t="s">
        <v>407</v>
      </c>
    </row>
    <row r="14" spans="1:2" x14ac:dyDescent="0.25">
      <c r="A14" s="63"/>
      <c r="B14" s="56"/>
    </row>
    <row r="15" spans="1:2" x14ac:dyDescent="0.25">
      <c r="A15" s="63" t="s">
        <v>391</v>
      </c>
      <c r="B15" s="55" t="s">
        <v>408</v>
      </c>
    </row>
    <row r="16" spans="1:2" x14ac:dyDescent="0.25">
      <c r="A16" s="63"/>
      <c r="B16" s="56"/>
    </row>
    <row r="17" spans="1:2" x14ac:dyDescent="0.25">
      <c r="A17" s="63" t="s">
        <v>392</v>
      </c>
      <c r="B17" s="55" t="s">
        <v>409</v>
      </c>
    </row>
    <row r="18" spans="1:2" x14ac:dyDescent="0.25">
      <c r="A18" s="63"/>
      <c r="B18" s="56"/>
    </row>
    <row r="19" spans="1:2" x14ac:dyDescent="0.25">
      <c r="A19" s="63" t="s">
        <v>393</v>
      </c>
      <c r="B19" s="55" t="s">
        <v>410</v>
      </c>
    </row>
    <row r="20" spans="1:2" x14ac:dyDescent="0.25">
      <c r="A20" s="63"/>
      <c r="B20" s="55"/>
    </row>
    <row r="21" spans="1:2" x14ac:dyDescent="0.25">
      <c r="A21" s="63" t="s">
        <v>394</v>
      </c>
      <c r="B21" s="55" t="s">
        <v>407</v>
      </c>
    </row>
    <row r="22" spans="1:2" x14ac:dyDescent="0.25">
      <c r="A22" s="63"/>
      <c r="B22" s="56"/>
    </row>
    <row r="23" spans="1:2" x14ac:dyDescent="0.25">
      <c r="A23" s="63" t="s">
        <v>395</v>
      </c>
      <c r="B23" s="55" t="s">
        <v>411</v>
      </c>
    </row>
    <row r="24" spans="1:2" x14ac:dyDescent="0.25">
      <c r="A24" s="63"/>
      <c r="B24" s="56"/>
    </row>
    <row r="25" spans="1:2" x14ac:dyDescent="0.25">
      <c r="A25" s="63" t="s">
        <v>396</v>
      </c>
      <c r="B25" s="55" t="s">
        <v>412</v>
      </c>
    </row>
    <row r="26" spans="1:2" x14ac:dyDescent="0.25">
      <c r="A26" s="63"/>
      <c r="B26" s="56"/>
    </row>
    <row r="27" spans="1:2" x14ac:dyDescent="0.25">
      <c r="A27" s="63" t="s">
        <v>397</v>
      </c>
      <c r="B27" s="55" t="s">
        <v>413</v>
      </c>
    </row>
    <row r="28" spans="1:2" x14ac:dyDescent="0.25">
      <c r="A28" s="63"/>
      <c r="B28" s="56"/>
    </row>
    <row r="29" spans="1:2" x14ac:dyDescent="0.25">
      <c r="A29" s="63" t="s">
        <v>424</v>
      </c>
      <c r="B29" s="55" t="s">
        <v>414</v>
      </c>
    </row>
    <row r="30" spans="1:2" x14ac:dyDescent="0.25">
      <c r="A30" s="63"/>
      <c r="B30" s="56"/>
    </row>
    <row r="31" spans="1:2" x14ac:dyDescent="0.25">
      <c r="A31" s="63" t="s">
        <v>472</v>
      </c>
      <c r="B31" s="55" t="s">
        <v>415</v>
      </c>
    </row>
    <row r="32" spans="1:2" x14ac:dyDescent="0.25">
      <c r="A32" s="63"/>
      <c r="B32" s="56"/>
    </row>
    <row r="33" spans="1:2" x14ac:dyDescent="0.25">
      <c r="A33" s="63" t="s">
        <v>399</v>
      </c>
      <c r="B33" s="55" t="s">
        <v>416</v>
      </c>
    </row>
    <row r="34" spans="1:2" x14ac:dyDescent="0.25">
      <c r="A34" s="63"/>
      <c r="B34" s="56"/>
    </row>
    <row r="35" spans="1:2" ht="29.25" x14ac:dyDescent="0.25">
      <c r="A35" s="63" t="s">
        <v>400</v>
      </c>
      <c r="B35" s="55" t="s">
        <v>417</v>
      </c>
    </row>
    <row r="36" spans="1:2" x14ac:dyDescent="0.25">
      <c r="A36" s="63"/>
      <c r="B36" s="56"/>
    </row>
    <row r="37" spans="1:2" x14ac:dyDescent="0.25">
      <c r="A37" s="63" t="s">
        <v>473</v>
      </c>
      <c r="B37" s="55" t="s">
        <v>418</v>
      </c>
    </row>
    <row r="38" spans="1:2" x14ac:dyDescent="0.25">
      <c r="A38" s="63"/>
      <c r="B38" s="56"/>
    </row>
    <row r="39" spans="1:2" ht="19.5" x14ac:dyDescent="0.25">
      <c r="A39" s="63" t="s">
        <v>474</v>
      </c>
      <c r="B39" s="55" t="s">
        <v>419</v>
      </c>
    </row>
    <row r="40" spans="1:2" x14ac:dyDescent="0.25">
      <c r="A40" s="63"/>
      <c r="B40" s="56"/>
    </row>
    <row r="41" spans="1:2" x14ac:dyDescent="0.25">
      <c r="A41" s="63" t="s">
        <v>402</v>
      </c>
      <c r="B41" s="55" t="s">
        <v>440</v>
      </c>
    </row>
    <row r="42" spans="1:2" x14ac:dyDescent="0.25">
      <c r="A42" s="63"/>
      <c r="B42" s="56"/>
    </row>
    <row r="43" spans="1:2" x14ac:dyDescent="0.25">
      <c r="A43" s="63" t="s">
        <v>428</v>
      </c>
      <c r="B43" s="55" t="s">
        <v>420</v>
      </c>
    </row>
    <row r="44" spans="1:2" x14ac:dyDescent="0.25">
      <c r="B44" s="51"/>
    </row>
    <row r="45" spans="1:2" x14ac:dyDescent="0.25">
      <c r="A45" s="61" t="s">
        <v>439</v>
      </c>
      <c r="B45" s="51"/>
    </row>
    <row r="47" spans="1:2" x14ac:dyDescent="0.25">
      <c r="A47" s="53" t="s">
        <v>378</v>
      </c>
    </row>
    <row r="48" spans="1:2" x14ac:dyDescent="0.25">
      <c r="B48" s="54"/>
    </row>
    <row r="49" spans="1:2" x14ac:dyDescent="0.25">
      <c r="B49" s="52" t="s">
        <v>480</v>
      </c>
    </row>
    <row r="50" spans="1:2" x14ac:dyDescent="0.25">
      <c r="B50" s="51"/>
    </row>
    <row r="51" spans="1:2" x14ac:dyDescent="0.25">
      <c r="B51" s="51"/>
    </row>
    <row r="52" spans="1:2" ht="21" x14ac:dyDescent="0.25">
      <c r="B52" s="58" t="s">
        <v>379</v>
      </c>
    </row>
    <row r="53" spans="1:2" x14ac:dyDescent="0.25">
      <c r="B53" s="55"/>
    </row>
    <row r="54" spans="1:2" x14ac:dyDescent="0.25">
      <c r="B54" s="58" t="s">
        <v>380</v>
      </c>
    </row>
    <row r="55" spans="1:2" x14ac:dyDescent="0.25">
      <c r="B55" s="55"/>
    </row>
    <row r="56" spans="1:2" x14ac:dyDescent="0.25">
      <c r="B56" s="58" t="s">
        <v>381</v>
      </c>
    </row>
    <row r="57" spans="1:2" x14ac:dyDescent="0.25">
      <c r="B57" s="55"/>
    </row>
    <row r="58" spans="1:2" x14ac:dyDescent="0.25">
      <c r="B58" s="58" t="s">
        <v>382</v>
      </c>
    </row>
    <row r="59" spans="1:2" x14ac:dyDescent="0.25">
      <c r="B59" s="55"/>
    </row>
    <row r="60" spans="1:2" x14ac:dyDescent="0.25">
      <c r="A60" s="57"/>
      <c r="B60" s="58" t="s">
        <v>421</v>
      </c>
    </row>
    <row r="61" spans="1:2" x14ac:dyDescent="0.25">
      <c r="B61" s="55"/>
    </row>
    <row r="62" spans="1:2" x14ac:dyDescent="0.25">
      <c r="B62" s="58" t="s">
        <v>383</v>
      </c>
    </row>
    <row r="63" spans="1:2" x14ac:dyDescent="0.25">
      <c r="B63" s="55"/>
    </row>
    <row r="64" spans="1:2" x14ac:dyDescent="0.25">
      <c r="B64" s="58" t="s">
        <v>384</v>
      </c>
    </row>
    <row r="65" spans="1:2" x14ac:dyDescent="0.25">
      <c r="B65" s="51"/>
    </row>
    <row r="66" spans="1:2" x14ac:dyDescent="0.25">
      <c r="B66" s="52" t="s">
        <v>385</v>
      </c>
    </row>
    <row r="68" spans="1:2" x14ac:dyDescent="0.25">
      <c r="A68" s="63" t="s">
        <v>432</v>
      </c>
      <c r="B68" s="58" t="s">
        <v>422</v>
      </c>
    </row>
    <row r="69" spans="1:2" x14ac:dyDescent="0.25">
      <c r="A69" s="63"/>
    </row>
    <row r="70" spans="1:2" x14ac:dyDescent="0.25">
      <c r="A70" s="63" t="s">
        <v>423</v>
      </c>
      <c r="B70" s="53" t="s">
        <v>95</v>
      </c>
    </row>
    <row r="71" spans="1:2" x14ac:dyDescent="0.25">
      <c r="A71" s="63"/>
      <c r="B71" s="54"/>
    </row>
    <row r="72" spans="1:2" x14ac:dyDescent="0.25">
      <c r="A72" s="63" t="s">
        <v>396</v>
      </c>
      <c r="B72" s="52" t="s">
        <v>441</v>
      </c>
    </row>
    <row r="73" spans="1:2" x14ac:dyDescent="0.25">
      <c r="A73" s="63"/>
      <c r="B73" s="54"/>
    </row>
    <row r="74" spans="1:2" x14ac:dyDescent="0.25">
      <c r="A74" s="63" t="s">
        <v>397</v>
      </c>
      <c r="B74" s="52" t="s">
        <v>442</v>
      </c>
    </row>
    <row r="75" spans="1:2" x14ac:dyDescent="0.25">
      <c r="A75" s="63"/>
      <c r="B75" s="54"/>
    </row>
    <row r="76" spans="1:2" x14ac:dyDescent="0.25">
      <c r="A76" s="63" t="s">
        <v>424</v>
      </c>
      <c r="B76" s="52" t="s">
        <v>443</v>
      </c>
    </row>
    <row r="77" spans="1:2" x14ac:dyDescent="0.25">
      <c r="A77" s="63"/>
      <c r="B77" s="54"/>
    </row>
    <row r="78" spans="1:2" x14ac:dyDescent="0.25">
      <c r="A78" s="63" t="s">
        <v>425</v>
      </c>
      <c r="B78" s="52" t="s">
        <v>444</v>
      </c>
    </row>
    <row r="79" spans="1:2" x14ac:dyDescent="0.25">
      <c r="A79" s="63"/>
      <c r="B79" s="54"/>
    </row>
    <row r="80" spans="1:2" x14ac:dyDescent="0.25">
      <c r="A80" s="63" t="s">
        <v>398</v>
      </c>
      <c r="B80" s="52" t="s">
        <v>445</v>
      </c>
    </row>
    <row r="81" spans="1:2" x14ac:dyDescent="0.25">
      <c r="A81" s="63"/>
      <c r="B81" s="54"/>
    </row>
    <row r="82" spans="1:2" x14ac:dyDescent="0.25">
      <c r="A82" s="63" t="s">
        <v>399</v>
      </c>
      <c r="B82" s="52" t="s">
        <v>446</v>
      </c>
    </row>
    <row r="83" spans="1:2" x14ac:dyDescent="0.25">
      <c r="A83" s="63"/>
    </row>
    <row r="84" spans="1:2" x14ac:dyDescent="0.25">
      <c r="A84" s="63" t="s">
        <v>431</v>
      </c>
      <c r="B84" s="53" t="s">
        <v>447</v>
      </c>
    </row>
    <row r="85" spans="1:2" x14ac:dyDescent="0.25">
      <c r="A85" s="63"/>
      <c r="B85" s="54"/>
    </row>
    <row r="86" spans="1:2" x14ac:dyDescent="0.25">
      <c r="A86" s="63" t="s">
        <v>400</v>
      </c>
      <c r="B86" s="52" t="s">
        <v>448</v>
      </c>
    </row>
    <row r="87" spans="1:2" x14ac:dyDescent="0.25">
      <c r="A87" s="63"/>
      <c r="B87" s="54"/>
    </row>
    <row r="88" spans="1:2" x14ac:dyDescent="0.25">
      <c r="A88" s="63" t="s">
        <v>426</v>
      </c>
      <c r="B88" s="52" t="s">
        <v>449</v>
      </c>
    </row>
    <row r="89" spans="1:2" x14ac:dyDescent="0.25">
      <c r="A89" s="63"/>
      <c r="B89" s="54"/>
    </row>
    <row r="90" spans="1:2" x14ac:dyDescent="0.25">
      <c r="A90" s="63" t="s">
        <v>427</v>
      </c>
      <c r="B90" s="52" t="s">
        <v>450</v>
      </c>
    </row>
    <row r="91" spans="1:2" x14ac:dyDescent="0.25">
      <c r="A91" s="63"/>
      <c r="B91" s="54"/>
    </row>
    <row r="92" spans="1:2" x14ac:dyDescent="0.25">
      <c r="A92" s="63" t="s">
        <v>401</v>
      </c>
      <c r="B92" s="52" t="s">
        <v>451</v>
      </c>
    </row>
    <row r="93" spans="1:2" x14ac:dyDescent="0.25">
      <c r="A93" s="63"/>
      <c r="B93" s="54"/>
    </row>
    <row r="94" spans="1:2" x14ac:dyDescent="0.25">
      <c r="A94" s="63" t="s">
        <v>402</v>
      </c>
      <c r="B94" s="52" t="s">
        <v>452</v>
      </c>
    </row>
    <row r="95" spans="1:2" x14ac:dyDescent="0.25">
      <c r="A95" s="63"/>
      <c r="B95" s="54"/>
    </row>
    <row r="96" spans="1:2" x14ac:dyDescent="0.25">
      <c r="A96" s="63" t="s">
        <v>428</v>
      </c>
      <c r="B96" s="52" t="s">
        <v>453</v>
      </c>
    </row>
    <row r="97" spans="1:2" x14ac:dyDescent="0.25">
      <c r="A97" s="63"/>
    </row>
    <row r="98" spans="1:2" x14ac:dyDescent="0.25">
      <c r="A98" s="63" t="s">
        <v>433</v>
      </c>
      <c r="B98" s="53" t="s">
        <v>454</v>
      </c>
    </row>
    <row r="99" spans="1:2" x14ac:dyDescent="0.25">
      <c r="A99" s="63"/>
      <c r="B99" s="54"/>
    </row>
    <row r="100" spans="1:2" ht="29.25" x14ac:dyDescent="0.25">
      <c r="A100" s="63" t="s">
        <v>429</v>
      </c>
      <c r="B100" s="55" t="s">
        <v>455</v>
      </c>
    </row>
    <row r="101" spans="1:2" x14ac:dyDescent="0.25">
      <c r="A101" s="63"/>
      <c r="B101" s="54"/>
    </row>
    <row r="102" spans="1:2" ht="19.5" x14ac:dyDescent="0.25">
      <c r="A102" s="63" t="s">
        <v>430</v>
      </c>
      <c r="B102" s="55" t="s">
        <v>456</v>
      </c>
    </row>
    <row r="103" spans="1:2" x14ac:dyDescent="0.25">
      <c r="A103" s="63"/>
    </row>
    <row r="104" spans="1:2" x14ac:dyDescent="0.25">
      <c r="A104" s="63"/>
    </row>
    <row r="105" spans="1:2" x14ac:dyDescent="0.25">
      <c r="A105" s="63" t="s">
        <v>434</v>
      </c>
      <c r="B105" s="52" t="s">
        <v>457</v>
      </c>
    </row>
    <row r="106" spans="1:2" x14ac:dyDescent="0.25">
      <c r="A106" s="63"/>
      <c r="B106" s="54"/>
    </row>
    <row r="107" spans="1:2" x14ac:dyDescent="0.25">
      <c r="A107" s="63" t="s">
        <v>435</v>
      </c>
      <c r="B107" s="52" t="s">
        <v>458</v>
      </c>
    </row>
    <row r="108" spans="1:2" x14ac:dyDescent="0.25">
      <c r="A108" s="63"/>
      <c r="B108" s="54"/>
    </row>
    <row r="109" spans="1:2" x14ac:dyDescent="0.25">
      <c r="A109" s="63" t="s">
        <v>436</v>
      </c>
      <c r="B109" s="52" t="s">
        <v>459</v>
      </c>
    </row>
    <row r="110" spans="1:2" x14ac:dyDescent="0.25">
      <c r="A110" s="63"/>
      <c r="B110" s="54"/>
    </row>
    <row r="111" spans="1:2" x14ac:dyDescent="0.25">
      <c r="A111" s="63" t="s">
        <v>437</v>
      </c>
      <c r="B111" s="52" t="s">
        <v>466</v>
      </c>
    </row>
    <row r="112" spans="1:2" x14ac:dyDescent="0.25">
      <c r="A112" s="63"/>
      <c r="B112" s="52"/>
    </row>
    <row r="113" spans="1:2" x14ac:dyDescent="0.25">
      <c r="A113" s="63" t="s">
        <v>460</v>
      </c>
      <c r="B113" s="52" t="s">
        <v>463</v>
      </c>
    </row>
    <row r="114" spans="1:2" x14ac:dyDescent="0.25">
      <c r="A114" s="63"/>
      <c r="B114" s="52"/>
    </row>
    <row r="115" spans="1:2" x14ac:dyDescent="0.25">
      <c r="A115" s="63" t="s">
        <v>461</v>
      </c>
      <c r="B115" s="52" t="s">
        <v>464</v>
      </c>
    </row>
    <row r="116" spans="1:2" x14ac:dyDescent="0.25">
      <c r="A116" s="63"/>
    </row>
    <row r="117" spans="1:2" x14ac:dyDescent="0.25">
      <c r="A117" s="63" t="s">
        <v>462</v>
      </c>
      <c r="B117" s="53" t="s">
        <v>465</v>
      </c>
    </row>
  </sheetData>
  <sheetProtection algorithmName="SHA-512" hashValue="cNwtgA9x1GhAmiIvrbEv7INFZlmglopwH2x0Eq2bxrU8U3JCIkuGaJgzX0XXx7n303dEfSqAsYAu729k24rOjQ==" saltValue="0NxeoZEbrbVe5fV1v/biC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4</vt:i4>
      </vt:variant>
    </vt:vector>
  </HeadingPairs>
  <TitlesOfParts>
    <vt:vector size="4" baseType="lpstr">
      <vt:lpstr>FOLHA 1 - INF OE</vt:lpstr>
      <vt:lpstr>FOLHA 2 - INF SA</vt:lpstr>
      <vt:lpstr>VIT MIN_NOVEL FOOD</vt:lpstr>
      <vt:lpstr>INSTRUÇÕES DE PREENCHIMENTO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Lavrador</dc:creator>
  <cp:lastModifiedBy>Ana Cristina Salgado</cp:lastModifiedBy>
  <dcterms:created xsi:type="dcterms:W3CDTF">2014-02-26T13:39:03Z</dcterms:created>
  <dcterms:modified xsi:type="dcterms:W3CDTF">2025-08-28T08:58:12Z</dcterms:modified>
</cp:coreProperties>
</file>